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-180" windowWidth="13635" windowHeight="12585"/>
  </bookViews>
  <sheets>
    <sheet name="Trasparenza 2017" sheetId="8" r:id="rId1"/>
  </sheets>
  <definedNames>
    <definedName name="_xlnm._FilterDatabase" localSheetId="0" hidden="1">'Trasparenza 2017'!$A$3:$J$280</definedName>
    <definedName name="_xlnm.Print_Titles" localSheetId="0">'Trasparenza 2017'!$1:$2</definedName>
  </definedNames>
  <calcPr calcId="145621"/>
</workbook>
</file>

<file path=xl/calcChain.xml><?xml version="1.0" encoding="utf-8"?>
<calcChain xmlns="http://schemas.openxmlformats.org/spreadsheetml/2006/main">
  <c r="H120" i="8" l="1"/>
  <c r="H114" i="8"/>
  <c r="H113" i="8"/>
  <c r="H91" i="8"/>
  <c r="K89" i="8"/>
  <c r="H87" i="8"/>
  <c r="H82" i="8"/>
  <c r="H81" i="8"/>
  <c r="H80" i="8"/>
  <c r="H71" i="8"/>
  <c r="H68" i="8"/>
  <c r="H64" i="8"/>
  <c r="H61" i="8"/>
  <c r="H31" i="8"/>
  <c r="H30" i="8"/>
  <c r="H22" i="8"/>
  <c r="H16" i="8"/>
</calcChain>
</file>

<file path=xl/sharedStrings.xml><?xml version="1.0" encoding="utf-8"?>
<sst xmlns="http://schemas.openxmlformats.org/spreadsheetml/2006/main" count="1584" uniqueCount="836">
  <si>
    <t>CIG</t>
  </si>
  <si>
    <t>OGGETTO DEL CONTRATTO</t>
  </si>
  <si>
    <t>Procedura scelta contraente</t>
  </si>
  <si>
    <t>Elenco operatori invitati a presentare offerta</t>
  </si>
  <si>
    <t>Aggiudicatario</t>
  </si>
  <si>
    <t>Importo di aggiudicazione (netto)</t>
  </si>
  <si>
    <t>DATA DI STIPULA</t>
  </si>
  <si>
    <t>Scadenza</t>
  </si>
  <si>
    <t>Importo somme liquidate</t>
  </si>
  <si>
    <t>691005234D</t>
  </si>
  <si>
    <t>Noleggio autobus con conducente anno 2017 Villa Castelpulci - n. 6607473 gara </t>
  </si>
  <si>
    <t>AFFIDAMENTO IN ECONOMIA - COTTIMO FIDUCIARIO</t>
  </si>
  <si>
    <t xml:space="preserve"> Alterini 2017
- Brubus
- CapCosepuri FiborentScarl
-Florentia
- Greco
- Li-nea
- Poggibus
- Sefir
- Uevents</t>
  </si>
  <si>
    <t>Li-nea S.p.A.  C.F.04906540481</t>
  </si>
  <si>
    <t>ZAD1D081C2</t>
  </si>
  <si>
    <t>FIAT PUNTO RIPARAZIONE TG CA681JG</t>
  </si>
  <si>
    <t>AFFIDAMENTO IN ECONOMIA - AFFIDAMENTO DIRETTO</t>
  </si>
  <si>
    <t>Autofficina Cangelli Mario -  C.F. CNGMRA43M24E169V</t>
  </si>
  <si>
    <t>Z841D08279</t>
  </si>
  <si>
    <t xml:space="preserve">FORD TOURNEO TG BE146EJ RIPARAZIONE </t>
  </si>
  <si>
    <t>Autofficina Cangelli Mario - C.F. CNGMRA43M24E169V</t>
  </si>
  <si>
    <t>Z251D08E20</t>
  </si>
  <si>
    <t>Acquisto materiale di cancelleria - Sede Roma - Via Tronto 2</t>
  </si>
  <si>
    <t>n. 10 operatori economici</t>
  </si>
  <si>
    <t>Errebian -  C.F.08397890586</t>
  </si>
  <si>
    <t>Z4A1D14F72</t>
  </si>
  <si>
    <t>Servizio pulizie locali sede Roma</t>
  </si>
  <si>
    <t>n. 11 operatori economici</t>
  </si>
  <si>
    <t>Linea Sociale Società Cooperativa Sociale Integrata ONLUS -  C.F.08926681001</t>
  </si>
  <si>
    <t>Servizio pulizie locali sede Villa Castelpulci</t>
  </si>
  <si>
    <t>n. 7 operatori economici</t>
  </si>
  <si>
    <t>Cooperativa Sociale ZOE - C.F.04544560487</t>
  </si>
  <si>
    <t>Z181D3C332</t>
  </si>
  <si>
    <t xml:space="preserve">Acquisto bandiera dell'Italia e dell'Europa per la sede di Villa Castelpulci </t>
  </si>
  <si>
    <t>IL TRICOLORE DI S.BIANCHI E A.LAPINI S.N.C. - C.F.04198010482</t>
  </si>
  <si>
    <t>ZEB1D3D5D4</t>
  </si>
  <si>
    <t>Servizio interpretariato in simultanea sede Villa Castelpulci 20.1.2017</t>
  </si>
  <si>
    <t>n. 5 opertori economici</t>
  </si>
  <si>
    <t>E.S.I. ERMINIA SANTANGELO INTERPRETARIATO E ORGANIZZAZIONE EVENTI - C.F.SNTRMN67D59B963V</t>
  </si>
  <si>
    <t>ZC81D3FC70</t>
  </si>
  <si>
    <t>Servizi tecnici e fornitura beni a noleggio per servizio interpretariato in simultanea sede Villa Castelpulci 20.1.2017</t>
  </si>
  <si>
    <t>ZEB1D4A7A6</t>
  </si>
  <si>
    <t>Sostituzione batteria BMW</t>
  </si>
  <si>
    <t>F.LLI RANALDI SNC DI ANDREA RANALDI - C.F.04744841000</t>
  </si>
  <si>
    <t>ZE51D572F3</t>
  </si>
  <si>
    <t>Facchinaggio 17-21/02/2017 sede Villa Castelpulci</t>
  </si>
  <si>
    <t>Z491D7B48F</t>
  </si>
  <si>
    <t>Stampa e rilegatura Brochure 2017</t>
  </si>
  <si>
    <t>AZ DIGITAL PRESS SAS - C.F.05759521007</t>
  </si>
  <si>
    <t>Z7B1D8FEBA</t>
  </si>
  <si>
    <t>Servizio facchinaggio sede Roma</t>
  </si>
  <si>
    <t>ZB81DB11EA</t>
  </si>
  <si>
    <t>Spese di rappresentanza</t>
  </si>
  <si>
    <t>A. MANZONI &amp; C. SPA - C.F.04705810150</t>
  </si>
  <si>
    <t>Z4F1DB760E</t>
  </si>
  <si>
    <t>Servizio alberghiero Hotel Hilton corso DIR 17001 - 27.2.2017/1.3.2017</t>
  </si>
  <si>
    <t>Millenaria S.r.l. - C.F.01805220975</t>
  </si>
  <si>
    <t>Z5B1DBCBA6</t>
  </si>
  <si>
    <t>Consegna brochure anno 2017</t>
  </si>
  <si>
    <t>n. 47 operatori economici</t>
  </si>
  <si>
    <t>DNA GROUP SRL - C.F.12321621000</t>
  </si>
  <si>
    <t>ZA21DBEA8D</t>
  </si>
  <si>
    <t>Servizio facchinaggio sede Villa Castelpulci 3.2.2017</t>
  </si>
  <si>
    <t>ZAE1DC289D</t>
  </si>
  <si>
    <t>Servizio coffee break presso PROG CA Roma corso P17017 - 3.3.2017</t>
  </si>
  <si>
    <t>CASA DELL'AVIATORE CIRCOLO UFFICIALI DELL'A.M. - C.F.00811340587</t>
  </si>
  <si>
    <t>ZE81DDF270</t>
  </si>
  <si>
    <t>Servizio alberghiero e di ristorazione per seminario 19/21.4.2017 a Roma presso Ministero dell'Interno</t>
  </si>
  <si>
    <t>Ministero dell'Interno - Dipartimento per le politiche del personale dell'Amministrazione civile e per le risorse strumentali e finanziarie - sede didattico-residenziale -  C.F.97420690584</t>
  </si>
  <si>
    <t>Z7C1DE4710</t>
  </si>
  <si>
    <t>Fornitura prodotti di consumo servizio pulizia Villa Castelpulci 36 mesi</t>
  </si>
  <si>
    <t>Z261DF66B1</t>
  </si>
  <si>
    <t>Servizio facchinaggio sede Villa Castelpulci 36 mesi</t>
  </si>
  <si>
    <t>Z1F1DF66C4</t>
  </si>
  <si>
    <t>Convenzione Rivoli Boutique Hotel per i compomenti del Comitato Direttivo e del personale della SSM</t>
  </si>
  <si>
    <t>Rivoli S.p.A.</t>
  </si>
  <si>
    <t>NON USUFRUITO</t>
  </si>
  <si>
    <t>Z3B1E13D18</t>
  </si>
  <si>
    <t>AREE  VERDI - VILLA CASTELPULCI</t>
  </si>
  <si>
    <t>TEMPESTINI ROSSANO E MAURO SNC - C.F.01153220502</t>
  </si>
  <si>
    <t>Z431E13D4A</t>
  </si>
  <si>
    <t>Fuel card sede Roma e Scandicci (FI) 18 mesi</t>
  </si>
  <si>
    <t>TotalErg S.p.A. -  C.F.00051570893</t>
  </si>
  <si>
    <t>Z7B1E167D6</t>
  </si>
  <si>
    <t xml:space="preserve">Acquisto n. 2 cavi PC portatile </t>
  </si>
  <si>
    <t>AFFIDAMENTO IN ECONOMIA - AFFIDAMENTO DIRETTO - CONVENZIONE</t>
  </si>
  <si>
    <t>I-COM SRL - C.F.09383681005</t>
  </si>
  <si>
    <t>Z201E198D8</t>
  </si>
  <si>
    <t>Noleggio multifunzione sede Roma n. 20 trimestri n. 5 anni decorrenza dal 15/06/2016</t>
  </si>
  <si>
    <t>Kyocera Document Solutions Italia S.p.A. - C.F.01788080156</t>
  </si>
  <si>
    <t>5 anni dalla data di fornitura (14/06/2022 scadenza)</t>
  </si>
  <si>
    <t>ZE91E19C09</t>
  </si>
  <si>
    <t>Coffee break Castel Capuano (NA) corso P17028 - A Sfugliatella</t>
  </si>
  <si>
    <t>BULLO SRL - C.F.06212891219</t>
  </si>
  <si>
    <t>Z3E1E1CC12</t>
  </si>
  <si>
    <t>Servizio traduzione italiano/inglese</t>
  </si>
  <si>
    <t>n. 3 operatori economici</t>
  </si>
  <si>
    <t>ZAA1E1D1A6</t>
  </si>
  <si>
    <t>Servizio assistenza tecnica, fornitura cabina e cuffie corso P17033 Roma 19/21 aprile 2017</t>
  </si>
  <si>
    <t>Z931E1DF0F</t>
  </si>
  <si>
    <t>Servizio assistenza tecnica, fornitura cabina e cuffie corso P17077 Roma 27/29 settembre 2017</t>
  </si>
  <si>
    <t>Z511E1E3D2</t>
  </si>
  <si>
    <t>Servizio assistenza tecnica, fornitura cabina e cuffie corso P17034 Scandicci 19/21 aprile 2017</t>
  </si>
  <si>
    <t>A.I.I.C. Interpreti di Conferenza di Nogara Nordio e Soci -  C.F.03276670480</t>
  </si>
  <si>
    <t>Z041E22268</t>
  </si>
  <si>
    <t>PIEMME SPA CONCESSIONARIA DI PUBBLICITÀ - C.F.08526500155</t>
  </si>
  <si>
    <t>Z351E23193</t>
  </si>
  <si>
    <t>RCS MEDIAGROUP S.P.A. PUBBLICITÀ - C.F.12086540155</t>
  </si>
  <si>
    <t>ZE51E3A0A5</t>
  </si>
  <si>
    <t>Catering presso UniRoma3 corso P17029 Roma 6 aprile 2017</t>
  </si>
  <si>
    <t>Andreotti S.r.l. - C.F.05436261001</t>
  </si>
  <si>
    <t>Z211D3FA91</t>
  </si>
  <si>
    <t>voucher scandicci</t>
  </si>
  <si>
    <t>AFFIDAMENTO IN ECONOMIA - AFFIDAMENTO DIRETTO SISTEMA MODUS</t>
  </si>
  <si>
    <t>POLIGRAFICO DELLO STATO</t>
  </si>
  <si>
    <t>ZE21D7A2F8</t>
  </si>
  <si>
    <t xml:space="preserve">4 surface pro 4 </t>
  </si>
  <si>
    <t>ODA AFFIDAMENTO IN ECONOMIA - AFFIDAMENTO DIRETTO SISTEMA MODUS</t>
  </si>
  <si>
    <t>MEDIA DIRECT SRL</t>
  </si>
  <si>
    <t>Z111D6D3A5</t>
  </si>
  <si>
    <t>Assistenza on site evento inaufurale</t>
  </si>
  <si>
    <t xml:space="preserve">AFFIDAMENTO IN ECONOMIA - AFFIDAMENTO DIRETTO </t>
  </si>
  <si>
    <t>Scot</t>
  </si>
  <si>
    <t>Z051D1EC5A</t>
  </si>
  <si>
    <t>Interventi gennaio -maggio impianto antincendio e raffreddamento</t>
  </si>
  <si>
    <t>Tamagnini Impianti</t>
  </si>
  <si>
    <t>ZCE19C7F10</t>
  </si>
  <si>
    <t>CU FACILE software certificazioni uniche</t>
  </si>
  <si>
    <t>Maggioli</t>
  </si>
  <si>
    <t>ZA710BD268</t>
  </si>
  <si>
    <t>presentazione istanza ex art. 21 progettazione presso Soprintendenza Firenze</t>
  </si>
  <si>
    <t>Arch. Barbara Franacalnci</t>
  </si>
  <si>
    <t>Z051DBD2DD</t>
  </si>
  <si>
    <t>Restauro davanzale frontale Villa Castel Pulci</t>
  </si>
  <si>
    <t xml:space="preserve">Decorarte srl </t>
  </si>
  <si>
    <t xml:space="preserve"> ZB11DE41BD</t>
  </si>
  <si>
    <t>fornitura energia elettrica Castel Pulci</t>
  </si>
  <si>
    <t>CONVENZIONE CONSIP lotto 5</t>
  </si>
  <si>
    <t>ENEL ENERGIA</t>
  </si>
  <si>
    <t>da stimare</t>
  </si>
  <si>
    <t>Z181D14FB2</t>
  </si>
  <si>
    <t>SERVER DI STAMPA INTEGRATO NAS E HUB usb DI RETE</t>
  </si>
  <si>
    <t>MEPA AFFIDAMENTO DIRETTO</t>
  </si>
  <si>
    <t>PUNTO CART</t>
  </si>
  <si>
    <t>ZE01E17C32</t>
  </si>
  <si>
    <t>TECNICO ONSITE PER EVENTO 7 APRILE 2017 E RIPARAZIONE CANCELLO</t>
  </si>
  <si>
    <t>SOF</t>
  </si>
  <si>
    <t>TECNICO ON SITE PER EVENTO 7/04/2017</t>
  </si>
  <si>
    <t>SODINI</t>
  </si>
  <si>
    <t>Z341DB1F5C</t>
  </si>
  <si>
    <t>ASSISTENZA MONTACARICHI VILLA CASTEL PULCI</t>
  </si>
  <si>
    <t>KONE</t>
  </si>
  <si>
    <t xml:space="preserve"> Z221DB09D7</t>
  </si>
  <si>
    <t xml:space="preserve">DERATTIZZAZIONE ANTILARVE </t>
  </si>
  <si>
    <t>RENTOKIL</t>
  </si>
  <si>
    <t>ZEE1DBE58B</t>
  </si>
  <si>
    <t>RIPARAZIONE PORTE SCANDICCI</t>
  </si>
  <si>
    <t xml:space="preserve">FALEGNAMERIA SCANDICCI </t>
  </si>
  <si>
    <t>ASSISTENZA AUDIO VIDEO EVENTO 20.02.2017</t>
  </si>
  <si>
    <t>Z131E47C89</t>
  </si>
  <si>
    <t>Servizio alberghiero Hotel Hilton corso DIR 17002 - 20.3.2017/23.3.2017</t>
  </si>
  <si>
    <t>Z701E483F4</t>
  </si>
  <si>
    <t>Servizio ristorazione corso P17033 presso Ministero dell'Interno 19.4.2017/21.4.2017</t>
  </si>
  <si>
    <t>MA.CA. S.r.l. - C.F.04714261007</t>
  </si>
  <si>
    <t>Z601E48681</t>
  </si>
  <si>
    <t>Servizio ristorazione corsisti STRANIERI corso P17033 presso Ministero dell'Interno 19.4.2017/21.4.2017</t>
  </si>
  <si>
    <t>ZE81E54AFA</t>
  </si>
  <si>
    <t>74 controlli 35 estintori a polvere e 4 estintori anidride carbonica e revisione</t>
  </si>
  <si>
    <t>COBRA</t>
  </si>
  <si>
    <t>Z911E6016D</t>
  </si>
  <si>
    <t>Rimborso spese anticipate per acquisto materiale esigenze sede Roma Via Tronto</t>
  </si>
  <si>
    <t>-Ferramenta Colori Panella Massimo
- Gommauto Roma
- Poste Italiane
- Foot Medical Hospital S.r.l.</t>
  </si>
  <si>
    <t>Z3D1E61201</t>
  </si>
  <si>
    <t>Servizio noleggio autobus evento 27/29.4.2017 Palmi</t>
  </si>
  <si>
    <t>Hotel Stella Maris S.r.l. - C.F.02384390809</t>
  </si>
  <si>
    <t>ZD51E6246C</t>
  </si>
  <si>
    <t>Servizio alberghiero "Progetto Messico"</t>
  </si>
  <si>
    <t>Z171E65E0B</t>
  </si>
  <si>
    <t>Servizio interpretariato in simultanea sede Villa Castelpulci 15/17.5.2017</t>
  </si>
  <si>
    <t>Z291E65EF9</t>
  </si>
  <si>
    <t>Servizio alberghiero NIL Hotel "Progetto Messico" 15/19.5.2017 Firenze</t>
  </si>
  <si>
    <t>VILLA CAROBBI S.R.L. - C.F.02941160158</t>
  </si>
  <si>
    <t>Z921E724E5</t>
  </si>
  <si>
    <t xml:space="preserve">Servizio noleggio autobus corso P17047 Castel Capuano 27/31.5.2017 </t>
  </si>
  <si>
    <t>Autoservizi Borrelli</t>
  </si>
  <si>
    <t>Z751E80A5A</t>
  </si>
  <si>
    <t>Coffee break Castel Capuano (NA) corsi: P17040-17047-17050-17060-17069-17076</t>
  </si>
  <si>
    <t>Pasticceria Le Petit Paris di Parisi Luigi  - C.F.PRSLGU54A02H860E</t>
  </si>
  <si>
    <t>ZCA1E8AF6E</t>
  </si>
  <si>
    <t>Servizio noleggio autobus corso T17013 Padova 19/21.5.2017</t>
  </si>
  <si>
    <t>AIR Service PADOVA Società Cooperativa - C.F.04816740288</t>
  </si>
  <si>
    <t>ZDC1E8D1B2</t>
  </si>
  <si>
    <t>GEDAC VENDING SRL Ricarica n. 5 chiavette distribbutori</t>
  </si>
  <si>
    <t>Gedac S.r.l. - C.F.05225990489</t>
  </si>
  <si>
    <t>Z201EABE34</t>
  </si>
  <si>
    <t>Servizio noleggio autobus corso T17015 Matera 24/26.5.2017</t>
  </si>
  <si>
    <t>n.5 operatori economici</t>
  </si>
  <si>
    <t>Autolinee Vincenzo Petruzzi S.r.l. - C.F. 01820770764</t>
  </si>
  <si>
    <t>Z3A1EB06E7</t>
  </si>
  <si>
    <t>Servizio noleggio autobus corso P17043 - P17044 - MOT gruppo A Villa Castelpulci</t>
  </si>
  <si>
    <t>n. 3 operatori</t>
  </si>
  <si>
    <t>SEFIR Firenze - C.F.04342170489</t>
  </si>
  <si>
    <t>Z3D1EB07B6</t>
  </si>
  <si>
    <t>Autonoleggio Greco Roberto - C.F.GRCRRT61B15I548Z</t>
  </si>
  <si>
    <t>ZB91EB07CC</t>
  </si>
  <si>
    <t xml:space="preserve">Servizio noleggio autobus corso P17060 Castel Capuano 28/30.6.2017 </t>
  </si>
  <si>
    <t>CONSORZIO TRASPORTI QUALITA' - C.F.06819640639</t>
  </si>
  <si>
    <t>Servizio interpretariato Napoli 19/20.5.2017 Progetto Messico</t>
  </si>
  <si>
    <t>Diez Huertas Celia Maria - C.F. DZHCMR75M52Z131I</t>
  </si>
  <si>
    <t>ZB61EB07F8</t>
  </si>
  <si>
    <t>Fornitura timbri</t>
  </si>
  <si>
    <t>Pacifici Franco -  C.F. PCFFNC43E31A401A</t>
  </si>
  <si>
    <t>Z0F1EB080F</t>
  </si>
  <si>
    <t>Fornitura arredi a completamento Roma e Villa Castelpulci</t>
  </si>
  <si>
    <t>Corridi S.r.l. - C.F. 00402140586</t>
  </si>
  <si>
    <t>ZCB1EBBE1D</t>
  </si>
  <si>
    <t>SERVIZIO FOTOGRAFICO MOT</t>
  </si>
  <si>
    <t>DINI fotografo</t>
  </si>
  <si>
    <t>Z211EBCD15</t>
  </si>
  <si>
    <t>SOSTITUZIONE SCHEDE ELETTRICHE ASCENSORECASTEL PULCI</t>
  </si>
  <si>
    <t>RIPARAZIONE CANCELLO ELETTRICO E PRESIDIO</t>
  </si>
  <si>
    <t xml:space="preserve">riparazone cancello elettrico e presidio </t>
  </si>
  <si>
    <t>Z581EC208A</t>
  </si>
  <si>
    <t>15 STAMPANTI XEROX 3325</t>
  </si>
  <si>
    <t>Z701EC3A9E</t>
  </si>
  <si>
    <t xml:space="preserve">13 PC PORTATILI </t>
  </si>
  <si>
    <t>Z3F1EC9652</t>
  </si>
  <si>
    <t>Fornitura materiale di cancelleria sede di Villa Castelpulci</t>
  </si>
  <si>
    <t>n. 15 operatori economici</t>
  </si>
  <si>
    <t>Cartaria Fiorentina Ingrosso S.r.l. -  C.F.01434370480</t>
  </si>
  <si>
    <t>Z191ED36AE</t>
  </si>
  <si>
    <t>Sicurezza luoghi di lavoro - atto aggiuntivo servizi una tantum non soggetti ad IVA</t>
  </si>
  <si>
    <t xml:space="preserve">CONVENZIONE CONSIP </t>
  </si>
  <si>
    <t>R.T.I. EXITone S.p.A. - C.F.07874490019</t>
  </si>
  <si>
    <t>Z971ED5C90</t>
  </si>
  <si>
    <t>Convenzione alberghi Autopark MOT D.M. 3.2.2017</t>
  </si>
  <si>
    <t xml:space="preserve">Convenzione </t>
  </si>
  <si>
    <t>GEAL S.r.l. - Autopark Hotel -  C.F.05795810489</t>
  </si>
  <si>
    <t>Z731ED5DA5</t>
  </si>
  <si>
    <t>Servizi alberghieri MOT D.M. 3.2.2017 gruppo B 11/16.6.2017 - Prato (FI)</t>
  </si>
  <si>
    <t>Art Hotel Italy</t>
  </si>
  <si>
    <t>Z0E1EEBED8</t>
  </si>
  <si>
    <t>Servizio catering corso T17017 Isola di Nisida 15/16.6.2017</t>
  </si>
  <si>
    <t>Monelli tra i Fornelli O.N.L.U.S. la cucineria di Nisida -  C.F.08225731218</t>
  </si>
  <si>
    <t>Z971EEED93</t>
  </si>
  <si>
    <t>Servizio bus navetta corso T17017 Isola di Nisida 15/16.6.2017</t>
  </si>
  <si>
    <t>WorldTours  Iinternational S.r.l. - C.F.08227561217</t>
  </si>
  <si>
    <t>Z031EEFF88</t>
  </si>
  <si>
    <t>Servizio bus navetta corso P17054 Ortigia Siracusa 14/15.6.2017</t>
  </si>
  <si>
    <t>Zuccalà Giovanni S.r.l. -  C.F.01183900867</t>
  </si>
  <si>
    <t>Z9C1F0A145</t>
  </si>
  <si>
    <t>RIMBORSO SPESE POSTALI E MATERIALI DI CANCELLERIA anticipate dal consegnatario della SSM</t>
  </si>
  <si>
    <t>Poste Italiane</t>
  </si>
  <si>
    <t>ZCE1F0BD74</t>
  </si>
  <si>
    <t>Servizio di registrazione e trascrizione corso P17048 presso Università Roma 3</t>
  </si>
  <si>
    <t>Fonema s.c.arl -  C.F.07332660583</t>
  </si>
  <si>
    <t>ZC71F0D319</t>
  </si>
  <si>
    <t>Servizio catering e coffee break corso P17056 Corte Costituzionale 21/23.6.2017</t>
  </si>
  <si>
    <t>A Casa di Carmen di Ciarla Federica -  C.F.CRLFRC89H62A323J</t>
  </si>
  <si>
    <t>Z041F0D37C</t>
  </si>
  <si>
    <t>Convenzione Grand Hotel Adriatico per i compomenti del Comitato Direttivo e del personale della SSM Firenze</t>
  </si>
  <si>
    <t>Alberghiera Adriatica AL.A. S.r.l. -  C.F.00182150276</t>
  </si>
  <si>
    <t>Z1B1F0D4C8</t>
  </si>
  <si>
    <t>GBR Rossetto S.p.A. -  C.F.00304720287</t>
  </si>
  <si>
    <t>Z111F0EE85</t>
  </si>
  <si>
    <t>Fornitura telefoni fissi sede Roma</t>
  </si>
  <si>
    <t>Hiteco S.r.l. -  C.F.01441330691</t>
  </si>
  <si>
    <t>Z631F129E1</t>
  </si>
  <si>
    <t>Fornitura frigorifero, forno a microonde e bollitore sede Villa Castelpulci</t>
  </si>
  <si>
    <t>ZDD1F173F1</t>
  </si>
  <si>
    <t xml:space="preserve">Fornitura tende sede Roma </t>
  </si>
  <si>
    <t>ERIS S.r.l. - C.F.06336751000</t>
  </si>
  <si>
    <t>Z641F1874B</t>
  </si>
  <si>
    <t>Servizio certificazione ai sensi DPR 462/2001 Villa Castelpulci</t>
  </si>
  <si>
    <t>Istituto Italiano del Marchio di Qualità S.p.A.  -  C.F.12898410159</t>
  </si>
  <si>
    <t>Abbonamento on-line Giuffrè</t>
  </si>
  <si>
    <t>Giuffrè Editore S.p.A. -  C.F.00829840156</t>
  </si>
  <si>
    <t>Z491F254C7</t>
  </si>
  <si>
    <t>Accordo con Università ROMA 3 utilizzo aule per i corsi P17037 e P17048</t>
  </si>
  <si>
    <t>Università degli Studi Roma tre - C.F.04400441004</t>
  </si>
  <si>
    <t>Z351F82F6D</t>
  </si>
  <si>
    <t>Servizio catering corso P17062 in collaborazione con il Notariato 3/5.7.2017</t>
  </si>
  <si>
    <t>N Servizi S.r.l. - C.F.09302521001</t>
  </si>
  <si>
    <t>ZD71F84585</t>
  </si>
  <si>
    <t>Riparazione condizionatore stanza 210 sede Roma</t>
  </si>
  <si>
    <t>AFFIDAMENTO IN ECONOMIA - AFFIDAMENTO DIRETTO ai sensi art. 63 D.lgs 50/2016</t>
  </si>
  <si>
    <t>Me.g.i.c. Italia Grandi Impianti S.r.l. -  C.F.09181341000</t>
  </si>
  <si>
    <t>Z7B1FCE69F</t>
  </si>
  <si>
    <t>Servizio smaltimento toner esausto sede Villa Castelpulci</t>
  </si>
  <si>
    <t>DESERTA</t>
  </si>
  <si>
    <t>n. 4 operatori economici</t>
  </si>
  <si>
    <t>Servizio smaltimento toner esausto sede Villa Castelpulci 36 mesi</t>
  </si>
  <si>
    <t>EuroCorporation S.r.l. -  C.F.05235640488</t>
  </si>
  <si>
    <t>ZB32006241</t>
  </si>
  <si>
    <t>Ferramenta Massimo Panella - Tabaccaio Ettore Diotallevi</t>
  </si>
  <si>
    <t>Z612008DD8</t>
  </si>
  <si>
    <t>Riparazione condizionatore stanza 105 e 107 sede Roma</t>
  </si>
  <si>
    <t>ZC8201D4A6</t>
  </si>
  <si>
    <t>SPRINT S.r.l. -  C.F.06620551009</t>
  </si>
  <si>
    <t>Z92200FF0F</t>
  </si>
  <si>
    <t>Acquisto biglietti da visita Comitato Direttivo</t>
  </si>
  <si>
    <t>Z34202350B</t>
  </si>
  <si>
    <t>Acquistro timbri e materiale Sede Roma</t>
  </si>
  <si>
    <t>Z472028C86</t>
  </si>
  <si>
    <t>Servizio noleggio autobus con conducente corso P17085 Roma</t>
  </si>
  <si>
    <t>n. 39 operatori economici</t>
  </si>
  <si>
    <t>AUTOSERVIZI CENCIOTTI S.r.l. -  C.F.04211771003</t>
  </si>
  <si>
    <t>ZF720515F8</t>
  </si>
  <si>
    <t>Servizio security Corso P17085 - Accademia Lincei</t>
  </si>
  <si>
    <t>GMC DEFENCE SERVICES S.R.L. - CF.13267341009</t>
  </si>
  <si>
    <t>ZC420516EE</t>
  </si>
  <si>
    <t>Pulizia Auditorio Palazzo Lincei Corso P17085</t>
  </si>
  <si>
    <t>A.V. SERVICE S.r.l. - C.F.02036300560</t>
  </si>
  <si>
    <t>ZCC205181B</t>
  </si>
  <si>
    <t>Assistenza Tecnica Accademia dei Lincei - Corso P17085</t>
  </si>
  <si>
    <t>EFFEBI CONFERENCE DI BOATTINI FABIO - C.F.BTTFBA61M24H501Z</t>
  </si>
  <si>
    <t>ZE0205D1E7</t>
  </si>
  <si>
    <t>Assistenza Medica - Accademia dei Lincei - Corso P17085</t>
  </si>
  <si>
    <t>Dr.ssa Maria C. Gentile - C.F.GNTMCR85A51H501W</t>
  </si>
  <si>
    <t>Z9B205B580</t>
  </si>
  <si>
    <t>Dr.ssa Giuseppina Ippoliti - C.F. PPLGPP76A64L182F</t>
  </si>
  <si>
    <t xml:space="preserve">Z9A2052615 </t>
  </si>
  <si>
    <t>Telepass per autovetture di servizio</t>
  </si>
  <si>
    <t>Telepass S.p.A.</t>
  </si>
  <si>
    <t>Z69206DCDF</t>
  </si>
  <si>
    <t>Servizio alberghiero Hotel Hilton corso DIR 17003 - 16.10.2017 / 19.10.2017</t>
  </si>
  <si>
    <t>Z86206DFC9</t>
  </si>
  <si>
    <t>Servizio alberghiero Hotel Hilton corso DIR 17004 - 6.11.2017 / 9.11.2018</t>
  </si>
  <si>
    <t>Z972091B14</t>
  </si>
  <si>
    <t>Servizio smontaggio sirena e lampeggianti BMW 530i targata FF227KT</t>
  </si>
  <si>
    <t>Cita Seconda S.r.l. - C.F.05097410582</t>
  </si>
  <si>
    <t>Z4220B78A6</t>
  </si>
  <si>
    <t>Noleggio autobus con conducente Corso T17028/NAPOLI - dal 15 al 17 novembre 2017</t>
  </si>
  <si>
    <t>WorldTours S.r.l. - C.F. 06391521215</t>
  </si>
  <si>
    <t xml:space="preserve">Z1120B86E5 </t>
  </si>
  <si>
    <t>Pagamento bollo n. 4 autovetture di servizio</t>
  </si>
  <si>
    <t>ACI Regione Lazio</t>
  </si>
  <si>
    <t>Z7920DF41C</t>
  </si>
  <si>
    <t>Noleggio multifunzione a colori sede Roma n. 20 trimestri n. 5 anni dal 22.12.2017</t>
  </si>
  <si>
    <t>5 anni dalla data di fornitura (22/12/2022 scadenza)</t>
  </si>
  <si>
    <t>Z2E21108C8</t>
  </si>
  <si>
    <t>Acquisto materiale di cancelleria - Sede Villa Castelpulci</t>
  </si>
  <si>
    <t>n. 12 operatori economici</t>
  </si>
  <si>
    <t>ZA22145DAE</t>
  </si>
  <si>
    <t>Acquisto codici per la Scuola  e materiale esigenze sede Villa Castelpulci e Roma</t>
  </si>
  <si>
    <t>Z262132CAB</t>
  </si>
  <si>
    <t>Servizio ZTL</t>
  </si>
  <si>
    <t>Comune di Roma - C.F.02438750586</t>
  </si>
  <si>
    <t>Z22217555C</t>
  </si>
  <si>
    <t>n. 20 operatori economici</t>
  </si>
  <si>
    <t>ZEF21B8075</t>
  </si>
  <si>
    <t xml:space="preserve">Servizio manutenzione impianti elettrici, centrale antintrusione e impianto videosorveglianza sede Villa Castelpulci </t>
  </si>
  <si>
    <t>PROCEDURA NEGOZIATA SENZA PREVIA PUBBLICAZIONE DEL BANDO sensi art. 63 D.lgs 50/2016</t>
  </si>
  <si>
    <t>SOF S.p.A. - C.F.05481180486</t>
  </si>
  <si>
    <t>Z1F1E17A2E</t>
  </si>
  <si>
    <t>servizio on site e noleggio apparecchiature evento 7 aprile 2017</t>
  </si>
  <si>
    <t>SCOT</t>
  </si>
  <si>
    <t>03.04.2017</t>
  </si>
  <si>
    <t>ZF91DF7B49</t>
  </si>
  <si>
    <t>SERVIZIO CU facile</t>
  </si>
  <si>
    <t>20.03.2017</t>
  </si>
  <si>
    <t>fornitura e sostituzionce cardini e maniglia portone scandicci</t>
  </si>
  <si>
    <t>08.03.2017</t>
  </si>
  <si>
    <t>ZA71DBD268</t>
  </si>
  <si>
    <t>progettazione soprintendenza per distacco davanzale Villa Castel Pulci</t>
  </si>
  <si>
    <t>NOGARA</t>
  </si>
  <si>
    <t>05.10.2017</t>
  </si>
  <si>
    <t>Z55202BF5C</t>
  </si>
  <si>
    <t>servizio interpretariato con cabina</t>
  </si>
  <si>
    <t>MEPA</t>
  </si>
  <si>
    <t>INFOCAMERE</t>
  </si>
  <si>
    <t>03.08.2017</t>
  </si>
  <si>
    <t>ZC61F942CD</t>
  </si>
  <si>
    <t>kit smart card e lettore</t>
  </si>
  <si>
    <t>31.07.2017</t>
  </si>
  <si>
    <t>Z5F1F867D9</t>
  </si>
  <si>
    <t>dvr ibrido, interfaccia master e componenti impianto elettrico</t>
  </si>
  <si>
    <t>25.07.2017</t>
  </si>
  <si>
    <t>Z5C1F770F1</t>
  </si>
  <si>
    <t>SURFACE PRO INTEL CORE I5 256GB SSD/8GB DI RAM CON TASTIERA TYPE COVER</t>
  </si>
  <si>
    <t>TAMAGNINI</t>
  </si>
  <si>
    <t>22.06.2017</t>
  </si>
  <si>
    <t>Z8C1F1A3B9</t>
  </si>
  <si>
    <t>manutenzione impianto condizionamento, raffreddamento e antincendio</t>
  </si>
  <si>
    <t>01.06.2017</t>
  </si>
  <si>
    <t>Z4D1ED71CC</t>
  </si>
  <si>
    <t>fonitura e sostituzione componenti guaste impianto condizionamento e antincendio Villa Castel Pulci</t>
  </si>
  <si>
    <t>26.05.2017</t>
  </si>
  <si>
    <t>Z891EC706B</t>
  </si>
  <si>
    <t>riconfigurazione apparati audiovisivi</t>
  </si>
  <si>
    <t>25.05.2017</t>
  </si>
  <si>
    <t>pc portatili n. 13 sede scandicci</t>
  </si>
  <si>
    <t>15 stampanti wirless convenzione consip</t>
  </si>
  <si>
    <t>24.05.2017</t>
  </si>
  <si>
    <t>sostituzione urgente schede elettriche acsensore castel Pulci</t>
  </si>
  <si>
    <t>26.10.2017</t>
  </si>
  <si>
    <t>Z60207E136</t>
  </si>
  <si>
    <t>proiettore vpl territoriale trieste</t>
  </si>
  <si>
    <t>ZA9207C5D3</t>
  </si>
  <si>
    <t>webcam formaizone decentrata genova</t>
  </si>
  <si>
    <t>25.10.2017</t>
  </si>
  <si>
    <t>ZB32076F4C</t>
  </si>
  <si>
    <t>adesione accordo quadro consip SPC Cloud lotto 1</t>
  </si>
  <si>
    <t>Z5E2075572</t>
  </si>
  <si>
    <t>SCANNER TERRITORIALE TRIESTE</t>
  </si>
  <si>
    <t>24.10.2017</t>
  </si>
  <si>
    <t>Z3C207427A</t>
  </si>
  <si>
    <t>Trust TAia dispositivo per presentazioni</t>
  </si>
  <si>
    <t>ZDF2074054</t>
  </si>
  <si>
    <t>router territoriale Firenze</t>
  </si>
  <si>
    <t>ZF02070724</t>
  </si>
  <si>
    <t>N. 2 TASTIERE SURFACE</t>
  </si>
  <si>
    <t>Z8920705DA</t>
  </si>
  <si>
    <t>n. 2 surface pro</t>
  </si>
  <si>
    <t>ESI</t>
  </si>
  <si>
    <t>19.10.2017</t>
  </si>
  <si>
    <t>Z522064590</t>
  </si>
  <si>
    <t>SERVIZIO INTERPRETARIATO EJTN PER IL 25.10.2017</t>
  </si>
  <si>
    <t>CARPENTERIA TOSCANA</t>
  </si>
  <si>
    <t>ZBE20625E2</t>
  </si>
  <si>
    <t>riparazione cancello ellettrico</t>
  </si>
  <si>
    <t>28.12.2017</t>
  </si>
  <si>
    <t>Z352185480</t>
  </si>
  <si>
    <t>sostituzione componenti microfoni guasti</t>
  </si>
  <si>
    <t>MAGGIOLI</t>
  </si>
  <si>
    <t>22.12.2017</t>
  </si>
  <si>
    <t>Z53217AC1A</t>
  </si>
  <si>
    <t>giornate sugli applicativi maggioli</t>
  </si>
  <si>
    <t>21.12.2017</t>
  </si>
  <si>
    <t>Z4B217598C</t>
  </si>
  <si>
    <t>MANUTENZIONE IMPIANTI RAFFREDDAMENTO/RISCALDAMENTO VILLA CASTEL PULCI</t>
  </si>
  <si>
    <t>IMQ</t>
  </si>
  <si>
    <t>Z7E2170D17</t>
  </si>
  <si>
    <t>VERIFICA montacarichi AI SENSI DEL DPR 162/99 (COME MODIFICATO DAL dpr 214/10)</t>
  </si>
  <si>
    <t>14.12.2017</t>
  </si>
  <si>
    <t>ZA5214E6C6</t>
  </si>
  <si>
    <t>sostituzione per guasto elettrico 15 adattatori di rete</t>
  </si>
  <si>
    <t>05.12.2017</t>
  </si>
  <si>
    <t>Z86212479F</t>
  </si>
  <si>
    <t>sostituzioni componenti guaste allarme</t>
  </si>
  <si>
    <t>01.12.2017</t>
  </si>
  <si>
    <t>ZA02115F65</t>
  </si>
  <si>
    <t>verifica microfono via filo e radiomicrofono</t>
  </si>
  <si>
    <t>30.11.2017</t>
  </si>
  <si>
    <t>Z942111B73</t>
  </si>
  <si>
    <t>riparazione cavo elettrico</t>
  </si>
  <si>
    <t>Z58207EFB9</t>
  </si>
  <si>
    <t>stampanti multifunzione xerox wc 3335 n. 2 territoriale Napoli</t>
  </si>
  <si>
    <t>Z00207E1CF</t>
  </si>
  <si>
    <t>n. 2 PC Dell territoriale NAPOLI</t>
  </si>
  <si>
    <t>06.03.2017</t>
  </si>
  <si>
    <t>MANUTENZIONE MONTACARICHI</t>
  </si>
  <si>
    <t xml:space="preserve"> MEPA</t>
  </si>
  <si>
    <t>Z221DB09D7</t>
  </si>
  <si>
    <t>derattizzazione disinfestazione VIlla Castel Pulci</t>
  </si>
  <si>
    <t>21.02.2017</t>
  </si>
  <si>
    <t>Microsoft Surface Pro 4</t>
  </si>
  <si>
    <t>17.02.2017</t>
  </si>
  <si>
    <t>servizio on site per cerimonia inaugurale</t>
  </si>
  <si>
    <t>POLIGRAFICO</t>
  </si>
  <si>
    <t>06.02.2017</t>
  </si>
  <si>
    <t>cartoncini voucher sistema modus</t>
  </si>
  <si>
    <t>27.01.2017</t>
  </si>
  <si>
    <t>impianto antincendio</t>
  </si>
  <si>
    <t>25.01.2017</t>
  </si>
  <si>
    <t>Digitus DN-13023 SERVER DI STAMPA INTEGRATO</t>
  </si>
  <si>
    <t>Z7120F28C3</t>
  </si>
  <si>
    <t>Convenzione alberghi Firenze - Cascina de' Fagiolari</t>
  </si>
  <si>
    <t>Convenzione</t>
  </si>
  <si>
    <t>Pubblicazione sul sito</t>
  </si>
  <si>
    <t>CASCINA DE'FAGIOLARI SRL - C.F.06633290488</t>
  </si>
  <si>
    <t>ZF61F4146B</t>
  </si>
  <si>
    <t>Convenzione alberghi Firenze - Hotel Cellai</t>
  </si>
  <si>
    <t>HOTEL CELLAI DI FRANCESCO CAVALLLO - C.F.CVLFNC58P24D612M</t>
  </si>
  <si>
    <t>Z321F41489</t>
  </si>
  <si>
    <t>Convenzione alberghi Firenze - Hotel Country Borgo Sant'Ippolito</t>
  </si>
  <si>
    <t>GIA.BA DI GIANNELLI SRL  BORGO SANT'IPPOLITO - C.F.05091650480</t>
  </si>
  <si>
    <t>Z501D2658E</t>
  </si>
  <si>
    <t>Convenzione alberghi Firenze - Hotel Croce di Malta</t>
  </si>
  <si>
    <t>Albergo Croce di Malta S.r.l.</t>
  </si>
  <si>
    <t>Z0D1F4851F</t>
  </si>
  <si>
    <t xml:space="preserve">Convenzione alberghi Firenze - IH Hotels Firenze Business </t>
  </si>
  <si>
    <t>FLORENCE H SRL - C.F.09025340960</t>
  </si>
  <si>
    <t>ZDD1F35073</t>
  </si>
  <si>
    <t>Convenzione alberghi Firenze - Hotel Mirage</t>
  </si>
  <si>
    <t>HOTEL MIRAGE MONTEULIVETO SPA - C.F.03131880480</t>
  </si>
  <si>
    <t>Z651F3EE51</t>
  </si>
  <si>
    <t>Z0B2027096</t>
  </si>
  <si>
    <t>Convenzione alberghi Firenze - Hotel Bonifacio</t>
  </si>
  <si>
    <t>Madala Soc. Coop. - C.F.02054800681</t>
  </si>
  <si>
    <t>Z5F20271A8</t>
  </si>
  <si>
    <t>Convenzione alberghi Firenze - Hotel Rapallo</t>
  </si>
  <si>
    <t>Hotel Rapallo S.r.l. - C.F. BCCLNU49B68D077Z</t>
  </si>
  <si>
    <t>Z632037E67</t>
  </si>
  <si>
    <t xml:space="preserve">Convenzione alberghi Firenze - Hotel Adler Cavalieri </t>
  </si>
  <si>
    <t>Grimagest S.r.l. C.F.03678620489</t>
  </si>
  <si>
    <t>Z931F424E0</t>
  </si>
  <si>
    <t>Convenzione ristoranti Firenze - Ristorante Benedicta</t>
  </si>
  <si>
    <t>BENEDICTA S.R.L. LA RISTORAZIONE - C.F.05795070480</t>
  </si>
  <si>
    <t>ZA120C264E</t>
  </si>
  <si>
    <t>ZA31F3FE0C</t>
  </si>
  <si>
    <t>Convenzione ristoranti Firenze - Ristorante Boccanegra</t>
  </si>
  <si>
    <t>ANGE SRL RISTORANTE BOCCANEGRA - C.F.05023240483</t>
  </si>
  <si>
    <t>Z181F4250F</t>
  </si>
  <si>
    <t>Convenzione ristoranti Firenze - Ristorante Buca San Giovanni</t>
  </si>
  <si>
    <t>FRIGEST SRL RISTORANTE BUCA SAN GIOVANNI - C.F.04520020480</t>
  </si>
  <si>
    <t>Z571F4876B</t>
  </si>
  <si>
    <t xml:space="preserve">Convenzione ristoranti Firenze - Ristorante Vineria Gastone </t>
  </si>
  <si>
    <t>GASPA S.R.L. - C.F.06495490481</t>
  </si>
  <si>
    <t>Z361D4577D</t>
  </si>
  <si>
    <t>Convenzione ristoranti Firenze - Ristorante Il Vezzo</t>
  </si>
  <si>
    <t>IL VEZZO DI MARCO ANEDDA - C.F.NDDMRC90R12D575T</t>
  </si>
  <si>
    <t>ZB31E5409D</t>
  </si>
  <si>
    <t>Convenzione ristoranti Firenze - Ristorante La Carbonata del Porrati</t>
  </si>
  <si>
    <t>AB FIRENZE SRL - C.F.06678010486</t>
  </si>
  <si>
    <t>Z361F4D9B5</t>
  </si>
  <si>
    <t>Convenzione ristoranti Firenze - Ristorante da Mimmo</t>
  </si>
  <si>
    <t>ASAR S.r.l. - C.F.06687090487</t>
  </si>
  <si>
    <t>Z011F67BCF</t>
  </si>
  <si>
    <t>Convenzione ristoranti Firenze - Ristorante Riflessi</t>
  </si>
  <si>
    <t xml:space="preserve">Sette Colli S.r.l. </t>
  </si>
  <si>
    <t>ZD81F686B2</t>
  </si>
  <si>
    <t>Convenzione ristoranti Firenze - Cascina de' Fagiolari</t>
  </si>
  <si>
    <t>CASCINA DE' FAGIOLARI DI DI STEFANO MAURIZIO - C.F.DSTMRZ54L13D612H</t>
  </si>
  <si>
    <t>Z1F2026840</t>
  </si>
  <si>
    <t>Convenzione ristoranti Firenze - Baldovino Bistrot</t>
  </si>
  <si>
    <t>ELLEMME S.r.l. - C.F.06322910487</t>
  </si>
  <si>
    <t>ZE920268C5</t>
  </si>
  <si>
    <t>Convenzione ristoranti Firenze - Trattoria il Francescano</t>
  </si>
  <si>
    <t>ZAD1DB587C</t>
  </si>
  <si>
    <t>SERVIZIO ASSISTENZA AULA CONVEGNO ORE 4</t>
  </si>
  <si>
    <t>Ordine Diretto</t>
  </si>
  <si>
    <t>EUROSERVICE DI MOSCA FRANCESCA &amp; C. s.a.s. IT 04033760820</t>
  </si>
  <si>
    <t>Z1F1FE4D30</t>
  </si>
  <si>
    <t>FORNITURA CATERING TRIBUNALE DI AGRIGENTO</t>
  </si>
  <si>
    <t>BAR DON CHISCIOTTE S.R.L.02863260846</t>
  </si>
  <si>
    <t>DON CHISCIOTTE S.R.L. 02863260846</t>
  </si>
  <si>
    <t>Z47DD2D1C</t>
  </si>
  <si>
    <t>ASSISTENZA TECNICA</t>
  </si>
  <si>
    <t xml:space="preserve">affidamento diretto </t>
  </si>
  <si>
    <t>11183640157 SENTOSCRIVO</t>
  </si>
  <si>
    <t>Z6E1E697CF</t>
  </si>
  <si>
    <t>SERVIZIO DI CATERING</t>
  </si>
  <si>
    <t>SVIZZERA EVENTI SRL 02289630994 -  PAOLO &amp; GIAN _ AB EVENTI</t>
  </si>
  <si>
    <t>SVIZZERA EVENTI SRL 02289630994</t>
  </si>
  <si>
    <t>ZA91E18EB -Z781E18F3A</t>
  </si>
  <si>
    <t>CORSI di inglese  17ESQ15 18F3A</t>
  </si>
  <si>
    <t>british institute of florence</t>
  </si>
  <si>
    <t xml:space="preserve">british institute of florence </t>
  </si>
  <si>
    <t>ZAC1EB2C7E</t>
  </si>
  <si>
    <t>ZC72062B40</t>
  </si>
  <si>
    <t>toner/riparazione stampante</t>
  </si>
  <si>
    <t>TCS  UFFICIO di A. Camerlinghi 3877090484</t>
  </si>
  <si>
    <t>Z91207C929</t>
  </si>
  <si>
    <t>ZAB1D7FFFF</t>
  </si>
  <si>
    <t>CORSO DI LINGUA INGLESE PER MAGISTRATI DEL DISTRETTO DI REGGIO CALABRIA ANNO 2017</t>
  </si>
  <si>
    <t>APPALTO CON RICHIESTA DI TRE PREVENTIVI</t>
  </si>
  <si>
    <t>INTERNATIONAL SCHOOL S.R.L. C.FISC. 02298200805; BRITISH INSTITUTE P.IVA 02748210800; LIVING LANGUAGES P. IVA 00914540802_</t>
  </si>
  <si>
    <t>INTERNATIONAL SCHOOL S.R.L. C.FISC. 02298200805</t>
  </si>
  <si>
    <t>Z1C1DF4C77</t>
  </si>
  <si>
    <t>FORNITURA ACQUA MINERALE</t>
  </si>
  <si>
    <t>PROCEDURA NEGOZIATA - ART. 36 - COMMA 2 LETTERA A) D.LGS. 50/2016 e s.m.i. - FUORI ME.PA.</t>
  </si>
  <si>
    <t>FOOD SERVICE S.R.L. - C.F. 08400681006</t>
  </si>
  <si>
    <t>Z891DF4D69</t>
  </si>
  <si>
    <t>SERVIZIO CATERING CORSO D17101 - 23/03/2017</t>
  </si>
  <si>
    <t>PROCEDURA NEGOZIATA - ART. 36 - COMMA 2 LETTERA A) D.LGS. 50/2016 re s.m.i. - FUORI ME.PA.</t>
  </si>
  <si>
    <t>FORTINI ANGELO - C.F. FRTNGL70E07A132E</t>
  </si>
  <si>
    <t>Z3A1E589E4</t>
  </si>
  <si>
    <t>SERVIZIO CATERING CORSO D17201 - 04/05/2017</t>
  </si>
  <si>
    <t>Z571EAF14E</t>
  </si>
  <si>
    <t>SERVIZIO DI TRADUZIONE CONSECUTIVA E CHUCHOTAGE CORSO D17327 - 22/05/2017</t>
  </si>
  <si>
    <t>PROCEDURA NEGOZIATA - ART. 36 - COMMA 2 LETTERA A) D.LGS. 50/2016 e s.m.i. - ME.PA.</t>
  </si>
  <si>
    <t>TECNOCONFERENCE EUROPE S.R.L. - C.F. 03933371001</t>
  </si>
  <si>
    <t>Z3D1E25BEE</t>
  </si>
  <si>
    <t>FORNITURA MATERIALE CANCELLERIA</t>
  </si>
  <si>
    <t>PROCEDURA NEGOZIATA - ART. 36 - COMMA 2 LETTERA B) D.LGS. 50/2016 e s.m.i. - ME.PA.</t>
  </si>
  <si>
    <t>N. 5.179 FORNITORI INVITATI</t>
  </si>
  <si>
    <t>ICR S.p.A. - C.F. 05466391009</t>
  </si>
  <si>
    <t>ZCE2013B5A</t>
  </si>
  <si>
    <t>SERVIZIO CATERING CORSO D17510 - 05/10/2017</t>
  </si>
  <si>
    <t>Z911F8182E</t>
  </si>
  <si>
    <t>ROMA DISTRIBUZIONE 2003 s.r.l. - C.F. 07643281004</t>
  </si>
  <si>
    <t>Z051E7C6E8</t>
  </si>
  <si>
    <t>Acquisto materiale cancelleria</t>
  </si>
  <si>
    <t>affidamento diretto</t>
  </si>
  <si>
    <t xml:space="preserve">1) Kratos spa p.i. 02683390401 </t>
  </si>
  <si>
    <t>Errebian spa p.i. IT02044501001</t>
  </si>
  <si>
    <t>ZCD1C0B22F</t>
  </si>
  <si>
    <t>SERVIZIO COFFEE BREAK 04/10/2016</t>
  </si>
  <si>
    <t>MANCONI SRL CF 04070910650</t>
  </si>
  <si>
    <t>ZE71E49C2F</t>
  </si>
  <si>
    <t>FORNITURA MANIFESTI 16/05/2017</t>
  </si>
  <si>
    <t>GRAFICA &amp; STAMPA MUTALIPASSI CF 03718760659</t>
  </si>
  <si>
    <t>ZC11D73FDF</t>
  </si>
  <si>
    <t>FORNITURA MANIFESTI 20/01/ E 10/02/2017</t>
  </si>
  <si>
    <t>Z8E1D73DE4</t>
  </si>
  <si>
    <t>SERVIZIO COFFEE BREAK 20/01/2017</t>
  </si>
  <si>
    <t>DI NOME GIUSEPPE CF DNMGPP55M08E485V</t>
  </si>
  <si>
    <t>ZE51D73ECA</t>
  </si>
  <si>
    <t>SERVIZIO COFFEE BREAK 10/02/2017</t>
  </si>
  <si>
    <t>Z021D95D93</t>
  </si>
  <si>
    <t>SERVIZIO CATERING 22/02/2017</t>
  </si>
  <si>
    <t>Z4B1E49F3D</t>
  </si>
  <si>
    <t>IMPAGINAZIONE RIVISTA TELEMATICA</t>
  </si>
  <si>
    <t>AVV. SCOTTI ROBERTO CF SCTRRT87L16A717X</t>
  </si>
  <si>
    <t>Z9A1E49EF6</t>
  </si>
  <si>
    <t>PROGETTAZIONE RIVISTA TELEMATICA</t>
  </si>
  <si>
    <t>Z6E1ED566A</t>
  </si>
  <si>
    <t>FORNITURA STAMPATI VARI EVENTI 1 SEMESTRE</t>
  </si>
  <si>
    <t>ZF8206DB37</t>
  </si>
  <si>
    <t>SERVIZIO COFFEE BREAK 13/10/2017</t>
  </si>
  <si>
    <t>Z6F2068F12</t>
  </si>
  <si>
    <t>FORNITURA APPARECCHIATURA AUDIO PER DIFFUSIONE CONVEGNO CAPRI 14/10/2017</t>
  </si>
  <si>
    <t>FX-TREME DI PAOLO CAIAZZO CF CZZPLA76B28B696A</t>
  </si>
  <si>
    <t>ZBD2102E71</t>
  </si>
  <si>
    <t>SERVIZIO COFFEE BREAK 28/11/2017</t>
  </si>
  <si>
    <t>Z972102FF7</t>
  </si>
  <si>
    <t>SERVIZIO COFFEE BREAK 30/11/2017</t>
  </si>
  <si>
    <t>GRAN CAFFE' CF 03855810655</t>
  </si>
  <si>
    <t>ZCB1E45DBB</t>
  </si>
  <si>
    <t>corso "LEGAL ENGLISH"</t>
  </si>
  <si>
    <t>C. Amato MTACLD87T44I480W</t>
  </si>
  <si>
    <t>Claudia Amato MTACLD87T44I480W</t>
  </si>
  <si>
    <t>Z291E7C5D3</t>
  </si>
  <si>
    <t>acquisto toner  a  colori</t>
  </si>
  <si>
    <t>The old bag</t>
  </si>
  <si>
    <t>succ. di S. Vassallo snc 00301900108</t>
  </si>
  <si>
    <t>ZC31E679C6</t>
  </si>
  <si>
    <t>servizio di ristorazione</t>
  </si>
  <si>
    <t>Svizzera Eventi srl 02289630994</t>
  </si>
  <si>
    <t>Z87203FBCD</t>
  </si>
  <si>
    <t>acquisto toner per stampante b/n</t>
  </si>
  <si>
    <t>Ferdinado Bianchi La Foresti</t>
  </si>
  <si>
    <t>lo scagno sas 02903780100</t>
  </si>
  <si>
    <t>ZAB20E25DD</t>
  </si>
  <si>
    <t>quota catering SSM (scelta da altro organizzatore)</t>
  </si>
  <si>
    <t>Ambra srl 02056910991</t>
  </si>
  <si>
    <t>ZB91FEAC9F</t>
  </si>
  <si>
    <t>CORSO D'INGLESE</t>
  </si>
  <si>
    <t xml:space="preserve">Affidamento diretto </t>
  </si>
  <si>
    <t>1)THE BRITISH SCHOOL FVG SRL p.IVA e cod fisscale 00229450325                            2) LINGUISTIC FOCUS SRL p.IVA e Cod fiscale 01222500322                           3)I.M.T.S. di Salvatore Occhipinti cod fiscale CCHSVT61A02L424U</t>
  </si>
  <si>
    <t xml:space="preserve">THE BRITISH SCHOOL FVG SRL p.IVA e cod fisscale 00229450325 </t>
  </si>
  <si>
    <t>materiale cancelleria</t>
  </si>
  <si>
    <t>1) CENTRO UFFICIO SRL p. IVA e cod fiscale 01222040931                                  2) GF CARTOGRAFICA SRL p. IVA e  cod fidcale  01683680936                                 3) NUOVA TRIESTE UFFICIO p. IVA e cod. fiscale 01150840328</t>
  </si>
  <si>
    <t>CENTRO UFFICIO SRL p. IVA e cod fiscale 01222040931</t>
  </si>
  <si>
    <t>764,16 (compreso IVA) 626,36 senza IVA</t>
  </si>
  <si>
    <t>ZE31D0B39C</t>
  </si>
  <si>
    <t>riparazione  proiettore</t>
  </si>
  <si>
    <t>R.EL.di Bonvicini Nicola &amp; C. - SNC.</t>
  </si>
  <si>
    <t>ZC81CE214D</t>
  </si>
  <si>
    <t>stampa manifesti</t>
  </si>
  <si>
    <t>Tipografia Corticella di Sambra Morena</t>
  </si>
  <si>
    <t>SMBMRN57P67A944H</t>
  </si>
  <si>
    <t>Z281EA5482</t>
  </si>
  <si>
    <t>toner e varie</t>
  </si>
  <si>
    <t>f.LLI Biagini</t>
  </si>
  <si>
    <t>ZC51D78A7C</t>
  </si>
  <si>
    <t>Ass.za annuale Stampante</t>
  </si>
  <si>
    <t>X SERVICE SRL</t>
  </si>
  <si>
    <t>Z131D8924C</t>
  </si>
  <si>
    <t>cancelleria e varie</t>
  </si>
  <si>
    <t>Ferrari Computer Bologna S.r.l.</t>
  </si>
  <si>
    <t>Z881D9D7F9</t>
  </si>
  <si>
    <t>catering Corso Naz.T. 17007</t>
  </si>
  <si>
    <t>indagini di mercato</t>
  </si>
  <si>
    <t>IUS MORANDI s.r.l., Laganà, La Fenice</t>
  </si>
  <si>
    <t>ZCB20FD8FE</t>
  </si>
  <si>
    <t xml:space="preserve">corso di lingua inglese  </t>
  </si>
  <si>
    <t xml:space="preserve">Richiesta preventivo </t>
  </si>
  <si>
    <t>Z8620FD906</t>
  </si>
  <si>
    <t xml:space="preserve">Acquisto materiale cancellieria e di facile consumo </t>
  </si>
  <si>
    <t>ZDD1D3391A</t>
  </si>
  <si>
    <t>n. 2 pranzi relatori</t>
  </si>
  <si>
    <t>Lumie di Sicilia di Giacchetto e Insalago srls  PI 01927550853</t>
  </si>
  <si>
    <t>Z041E495E8</t>
  </si>
  <si>
    <t>tranfert CT/Gela/CT</t>
  </si>
  <si>
    <t>Russotto Raimondo Giuseppe PI 01901310845</t>
  </si>
  <si>
    <t>Z801E61F29</t>
  </si>
  <si>
    <t>Tranfert CT/Caltanissetta/CT</t>
  </si>
  <si>
    <t>Autonoleggio Bevilacqua - BVLNLR67R23Z112Z</t>
  </si>
  <si>
    <t>ZEF1E933F6</t>
  </si>
  <si>
    <t>TRANSFERT SERVICE di E. Di Gangi - p.i. 01996230858</t>
  </si>
  <si>
    <t>Z141FE4D2A</t>
  </si>
  <si>
    <t>Catering Corso Livatino</t>
  </si>
  <si>
    <t>Don Chisciotte srl - P.I. 02863260846</t>
  </si>
  <si>
    <t>Z601FE5EB5</t>
  </si>
  <si>
    <t>Tranfert CT/AG/CT</t>
  </si>
  <si>
    <t>ZCD202C731</t>
  </si>
  <si>
    <t>Z13204B342</t>
  </si>
  <si>
    <t>Z4820E83C7</t>
  </si>
  <si>
    <t>n. 4 cene relatori</t>
  </si>
  <si>
    <t>ZC3206B952</t>
  </si>
  <si>
    <t>Z26209E7EF</t>
  </si>
  <si>
    <t>Z1020AE7CA</t>
  </si>
  <si>
    <t>Acquisto videoproiettore</t>
  </si>
  <si>
    <t>Acquisto MEPA - trattativa con unico operatore</t>
  </si>
  <si>
    <t>Ecart srls p.i. 01935050854</t>
  </si>
  <si>
    <t>Z5F20F22EE</t>
  </si>
  <si>
    <t>Z6120F877A</t>
  </si>
  <si>
    <t>Bartolozzi Enrico Antonio - PI 00134210855</t>
  </si>
  <si>
    <t>Z041DF3B36</t>
  </si>
  <si>
    <t>STAMPA MANIFESTI</t>
  </si>
  <si>
    <t>AFFIDAMENTO DIRETTO</t>
  </si>
  <si>
    <t>ARTI GRAFICHE LA REGIONE SRL                                C.F. 00059250704</t>
  </si>
  <si>
    <t>ARTI GRAFICHE LA REGIONE SRL                        C.F. 00059250704</t>
  </si>
  <si>
    <t>23.03.2017</t>
  </si>
  <si>
    <t>12.04.2017</t>
  </si>
  <si>
    <t>Z1D1EDAF60</t>
  </si>
  <si>
    <t>MATERIALE CARTACEO PER INCONTRO DI STUDIO 15 E 16 GIUGNO 2017</t>
  </si>
  <si>
    <t xml:space="preserve">C.S.G. COPISTERIA DI CARUSO GIANLUCA &amp; C C.F. 01646790707                   </t>
  </si>
  <si>
    <t>13.06.2017</t>
  </si>
  <si>
    <t>26.06.2017</t>
  </si>
  <si>
    <t>ZEA1E2FB50</t>
  </si>
  <si>
    <t>ACQUISTO CANCELLERIA</t>
  </si>
  <si>
    <t>RDO SU MEPA</t>
  </si>
  <si>
    <t xml:space="preserve">ARREDI UFFICI DI FELICE ESTERINA &amp; C.SAS                                            C.F. 00769240706 </t>
  </si>
  <si>
    <t>15.05.2017</t>
  </si>
  <si>
    <t>30.05.2017</t>
  </si>
  <si>
    <t>ZE81EA36E1</t>
  </si>
  <si>
    <t>17.05.2017</t>
  </si>
  <si>
    <t>18.05.2017</t>
  </si>
  <si>
    <t>29.60</t>
  </si>
  <si>
    <t>ZC11ED4A78</t>
  </si>
  <si>
    <t>AFFITTO SAL CONVEGNI E PRANZO</t>
  </si>
  <si>
    <t>SOCIETA' ALMA SRL. HOTEL SANGIORGIO C.F. 01616970701- CENTRUM PALACE C.F. 00899190706 - PROVINCIA DI CAMPOBASSO C.F.00139600704</t>
  </si>
  <si>
    <t>SOCIETA' ALMA SRL. HOTEL SANGIORGIO C.F. 01616970701</t>
  </si>
  <si>
    <t>31.05.2017</t>
  </si>
  <si>
    <t>16.06.2017</t>
  </si>
  <si>
    <t>Z412001186</t>
  </si>
  <si>
    <t>25.09.2017</t>
  </si>
  <si>
    <t>30.09.2017</t>
  </si>
  <si>
    <t>Z4B1F45EED</t>
  </si>
  <si>
    <t>CARTELLINE PER INCONTRO DI STUDI</t>
  </si>
  <si>
    <t xml:space="preserve">C.S.G. COPISTERIA DI CARUSO GIANLUCA &amp; C C.F. 01646790707  -              ARTI GRAFICHE LA REGIONE C.F. 00059250704 - TIPOGRAFIA AURORA C.F.00786810705.               </t>
  </si>
  <si>
    <t>14.09.2017</t>
  </si>
  <si>
    <t>20.10.2017</t>
  </si>
  <si>
    <t>ZBB20823E6</t>
  </si>
  <si>
    <t>30.10.2017</t>
  </si>
  <si>
    <t>Z651D66DC4</t>
  </si>
  <si>
    <t>aperitivo per incontro del 6/2/2017</t>
  </si>
  <si>
    <t>Nigro stefano Il bar del Tribunale c. f  NGRSFN66S06F205T</t>
  </si>
  <si>
    <t>Z641D60C6E</t>
  </si>
  <si>
    <t>PRANZO RELATORI 8/2/2017</t>
  </si>
  <si>
    <t>BARNABA SRL c.f 05903600962</t>
  </si>
  <si>
    <t>ZE61D95D42</t>
  </si>
  <si>
    <t>PRANZO RELATORI 20/2/2017</t>
  </si>
  <si>
    <t>Z461D60D2B</t>
  </si>
  <si>
    <t>coffee break per incontro del 3/2/2017</t>
  </si>
  <si>
    <t>ZAE1DE218E</t>
  </si>
  <si>
    <t xml:space="preserve"> attrezzature e interpreti per incontro del 21/3/2017</t>
  </si>
  <si>
    <t>TEKNOCONGRESS SRL, ARKADIA</t>
  </si>
  <si>
    <t>Simultanea sas di  Manuela Ravetta e C. C.F. 09926020158</t>
  </si>
  <si>
    <t>Z651DE285A</t>
  </si>
  <si>
    <t>PRANZO RELATORI 16/3/2017</t>
  </si>
  <si>
    <t>Z4A1DF2DB9</t>
  </si>
  <si>
    <t>PRANZO RELATORI 20/3/2017</t>
  </si>
  <si>
    <t>ZED1DF947C</t>
  </si>
  <si>
    <t>aperitivo per incontro del 15/3/2017</t>
  </si>
  <si>
    <t>Z281E3D5A2</t>
  </si>
  <si>
    <t>PRANZO RELATORI  10/4/2017</t>
  </si>
  <si>
    <t>ZC51E7D275</t>
  </si>
  <si>
    <t>CORSI DI LINGUA 1 SEMESTRE 2017</t>
  </si>
  <si>
    <t>JUST LEGAL SERVICES SRL C.F. 12559450155</t>
  </si>
  <si>
    <t>ZC51E9402C</t>
  </si>
  <si>
    <t>PRANZO RELATORI  10/5/2017</t>
  </si>
  <si>
    <t>ZD61EA70C7</t>
  </si>
  <si>
    <t>PRANZO RELATORI  15/5/2017</t>
  </si>
  <si>
    <t>ZC41E941DD</t>
  </si>
  <si>
    <t xml:space="preserve"> attrezzature e interpreti per incontro del 10 E 11/5/2017</t>
  </si>
  <si>
    <t>TEKNOCONGRESS SRL, ARKADIA, PROMEDIAS, PELLA, RATTI</t>
  </si>
  <si>
    <t>10 E 11/5/2017</t>
  </si>
  <si>
    <t>Z2C1ECACA7</t>
  </si>
  <si>
    <t>PRANZO RELATORI  25/5/2017</t>
  </si>
  <si>
    <t>Z921EDA5BB</t>
  </si>
  <si>
    <t>PRANZO RELATORI  29/5/2017</t>
  </si>
  <si>
    <t>ZA01F2110B</t>
  </si>
  <si>
    <t>PRANZO RELATORI  22/6/2017</t>
  </si>
  <si>
    <t>ZED1EAB0D3</t>
  </si>
  <si>
    <t>ACQUISTO TONER STAMPANTI</t>
  </si>
  <si>
    <t>INDIRETTA SRL C. F. IT02323730396</t>
  </si>
  <si>
    <t>ZD61F2E5A7</t>
  </si>
  <si>
    <t>aperitivo per incontro del 28/6/2017</t>
  </si>
  <si>
    <t>Z101F6054B</t>
  </si>
  <si>
    <t>PRANZO RELATORI  6/7/2017</t>
  </si>
  <si>
    <t>ZF12025947</t>
  </si>
  <si>
    <t>CORSI DI LINGUA 2 SEMESTRE 2017</t>
  </si>
  <si>
    <t>ZB920578F4</t>
  </si>
  <si>
    <t>SNACK LUNCH per incontro del 16/10/2017</t>
  </si>
  <si>
    <t>Z9020B036D</t>
  </si>
  <si>
    <t>PRANZO RELATORI  6/11/2017</t>
  </si>
  <si>
    <t>ZC720769E7</t>
  </si>
  <si>
    <t>PRANZO RELATORI  23/10/2017</t>
  </si>
  <si>
    <t>Z5420CE35F</t>
  </si>
  <si>
    <t>PRANZO RELATORI  13/11/2017</t>
  </si>
  <si>
    <t>Z7520D719C</t>
  </si>
  <si>
    <t>COFFEE BREAK per incontro dal 6 al 17/11/2017 per stage giudici stranieri</t>
  </si>
  <si>
    <t>Z2E2109320</t>
  </si>
  <si>
    <t>ACQUISTO FAX MULTIFUNZIONE E TONER</t>
  </si>
  <si>
    <t>MEDIAMARKET SPA  02180760965</t>
  </si>
  <si>
    <t>ZA820E7283</t>
  </si>
  <si>
    <t>ACQUISTO CODICI</t>
  </si>
  <si>
    <t>ANTHEA SRL  C. F. 10338510158</t>
  </si>
  <si>
    <t>Scuola Superiore della Magistratura - C.F.: 97701980589</t>
  </si>
  <si>
    <t>Convenzione aperta</t>
  </si>
  <si>
    <t>Scuola Superiore della Magistratura - Territoriale di Palermo -  
C.F.: 97701980589</t>
  </si>
  <si>
    <t>Scuola Superiore della Magistratura - Territoriale di Firenze -  
C.F.: 97701980589</t>
  </si>
  <si>
    <t>Scuola Superiore della Magistratura - Territoriale di Reggio Calabria -  
C.F.: 97701980589</t>
  </si>
  <si>
    <t>Scuola Superiore della Magistratura - Territoriale di Roma Cassazione -  
C.F.: 97701980589</t>
  </si>
  <si>
    <t>Scuola Superiore della Magistratura - Territoriale di Ancona -  
C.F.: 97701980589</t>
  </si>
  <si>
    <t>Scuola Superiore della Magistratura - Territoriale di Salerno -  
C.F.: 97701980589</t>
  </si>
  <si>
    <t>Scuola Superiore della Magistratura - Territoriale di Genova -  
C.F.: 97701980589</t>
  </si>
  <si>
    <t>Scuola Superiore della Magistratura - Territoriale di Trieste-  
C.F.: 97701980589</t>
  </si>
  <si>
    <t>Scuola Superiore della Magistratura - Territoriale di Bologna -  
C.F.: 97701980589</t>
  </si>
  <si>
    <t>Scuola Superiore della Magistratura - Territoriale di Napoli -  
C.F.: 97701980589</t>
  </si>
  <si>
    <t>Scuola Superiore della Magistratura - Territoriale di Caltanissetta -  
C.F.: 97701980589</t>
  </si>
  <si>
    <t>Scuola Superiore della Magistratura - Territoriale di Campobasso -  
C.F.: 97701980589</t>
  </si>
  <si>
    <t>Scuola Superiore della Magistratura - Territoriale di Milano -  
C.F.: 97701980589</t>
  </si>
  <si>
    <t>RdO</t>
  </si>
  <si>
    <t>ODA</t>
  </si>
  <si>
    <t>TD</t>
  </si>
  <si>
    <t>Scuola Superiore della Magistratura e Formazioni Territoriali</t>
  </si>
  <si>
    <t>- British Council Napoli
- Britishinstitutes Napoli
- New Europe Napoli
- Morgan School Napoli
- Cambridge School NA
- Brithis School International Napoli
- Università l'Orientale Napoli
- Istituto Inlingua Napoli</t>
  </si>
  <si>
    <t>Istituto inlingua Napoli - C.F. 4450490638</t>
  </si>
  <si>
    <t>- Queen Mec s.r.l. Portici
- Partenufficio di Fenizia A. S.r.l. Napoli
- Tutto per l'Ufficio di A. Perri Casalnuovo
- World Office S.r.l. NA
- Tipografia Circelli di Circelli F. Benevento</t>
  </si>
  <si>
    <t>Queen Mec s.r.l.  - C.F. 3394891216</t>
  </si>
  <si>
    <t>- Svizzera Eventi srl 02289630994
- Paolo &amp; Gian
- AB Eventi</t>
  </si>
  <si>
    <t xml:space="preserve">TRANSFERT SERVICE di E. Di Gangi - p.i. 01996230858
</t>
  </si>
  <si>
    <t xml:space="preserve"> - Don Chisciotte srl - P.I. 02863260846
- Ristorante Pizzeria Fontanafredda
- Bar Trinacria
- Pasticceria Caffetteria Fontanelle</t>
  </si>
  <si>
    <t xml:space="preserve">C.S.G. COPISTERIA DI CARUSO GIANLUCA &amp; C C.F. 01646790707  -              ARTI GRAFICHE LA REGIONE C.F. 00059250704 - TIPOGRAFIA AURORA C.F.               </t>
  </si>
  <si>
    <t>R.EL.di Bonvicini Nicola &amp; C. - SNC. - C.F.506781202</t>
  </si>
  <si>
    <t>F.lli Biagini - C.F.960900371</t>
  </si>
  <si>
    <t>X SERVICE SRL - C.F.1957491200</t>
  </si>
  <si>
    <t>Ferrari Computer Bologna S.r.l. - C.F.2376321200</t>
  </si>
  <si>
    <t>IUS MORANDI s.r.l., Laganà, La Fenice - C.F.2693411205</t>
  </si>
  <si>
    <t xml:space="preserve"> Z7D1E16E42</t>
  </si>
  <si>
    <t>DISPOSIZIONI PER LA PREVENZIONE E LA REPRESSIONE DELLA CORRUZIONE E DELL'ILLEGALITA' NELLA PUBBLICA AMMINISTRAZIONE
Art. 1 comma 32 Legge 190/2012 - Procedimenti per l'affidamento di lavori, forniture e servizi anno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</si>
</sst>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€&quot;\ #,##0;[Red]\-&quot;€&quot;\ #,##0"/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_-;\-* #,##0.00_-;_-* \-??_-;_-@_-"/>
    <numFmt numFmtId="166" formatCode="_-&quot;€ &quot;* #,##0.00_-;&quot;-€ &quot;* #,##0.00_-;_-&quot;€ &quot;* \-??_-;_-@_-"/>
    <numFmt numFmtId="167" formatCode="#,##0.00\ [$€-407];[Red]\-#,##0.00\ [$€-407]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1"/>
      <color indexed="12"/>
      <name val="Calibri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6"/>
      <color indexed="8"/>
      <name val="Times New Roman"/>
      <family val="1"/>
    </font>
    <font>
      <b/>
      <sz val="20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5" fillId="0" borderId="0" applyFill="0" applyBorder="0" applyAlignment="0" applyProtection="0"/>
    <xf numFmtId="0" fontId="8" fillId="0" borderId="0" applyNumberFormat="0" applyFill="0" applyBorder="0" applyAlignment="0" applyProtection="0"/>
    <xf numFmtId="166" fontId="2" fillId="0" borderId="0" applyFill="0" applyBorder="0" applyAlignment="0" applyProtection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7" fontId="10" fillId="0" borderId="0"/>
    <xf numFmtId="166" fontId="5" fillId="0" borderId="0" applyFill="0" applyBorder="0" applyAlignment="0" applyProtection="0"/>
  </cellStyleXfs>
  <cellXfs count="66">
    <xf numFmtId="0" fontId="0" fillId="0" borderId="0" xfId="0"/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/>
    </xf>
    <xf numFmtId="43" fontId="4" fillId="0" borderId="0" xfId="2" applyNumberFormat="1" applyFont="1" applyAlignment="1">
      <alignment vertical="center"/>
    </xf>
    <xf numFmtId="164" fontId="6" fillId="0" borderId="1" xfId="3" applyFont="1" applyFill="1" applyBorder="1" applyAlignment="1">
      <alignment vertical="center"/>
    </xf>
    <xf numFmtId="4" fontId="4" fillId="0" borderId="1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3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14" fontId="4" fillId="0" borderId="1" xfId="2" applyNumberFormat="1" applyFont="1" applyFill="1" applyBorder="1" applyAlignment="1">
      <alignment vertical="center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14" fontId="4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6" fillId="0" borderId="0" xfId="3" applyNumberFormat="1" applyFont="1" applyAlignment="1">
      <alignment vertical="center"/>
    </xf>
    <xf numFmtId="164" fontId="6" fillId="0" borderId="0" xfId="3" applyFont="1" applyAlignment="1">
      <alignment vertical="center"/>
    </xf>
    <xf numFmtId="2" fontId="4" fillId="0" borderId="0" xfId="2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1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0" applyFont="1"/>
    <xf numFmtId="0" fontId="16" fillId="0" borderId="1" xfId="0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2" quotePrefix="1" applyFont="1" applyFill="1" applyBorder="1" applyAlignment="1">
      <alignment horizontal="center" vertical="center" wrapText="1"/>
    </xf>
    <xf numFmtId="8" fontId="4" fillId="0" borderId="1" xfId="2" applyNumberFormat="1" applyFont="1" applyFill="1" applyBorder="1"/>
    <xf numFmtId="49" fontId="4" fillId="0" borderId="1" xfId="2" applyNumberFormat="1" applyFont="1" applyFill="1" applyBorder="1" applyAlignment="1">
      <alignment horizontal="right" vertical="center"/>
    </xf>
    <xf numFmtId="14" fontId="3" fillId="0" borderId="1" xfId="2" applyNumberFormat="1" applyFont="1" applyFill="1" applyBorder="1" applyAlignment="1">
      <alignment vertical="center"/>
    </xf>
    <xf numFmtId="0" fontId="3" fillId="0" borderId="1" xfId="2" quotePrefix="1" applyFont="1" applyFill="1" applyBorder="1" applyAlignment="1">
      <alignment vertical="center" wrapText="1"/>
    </xf>
    <xf numFmtId="0" fontId="3" fillId="0" borderId="1" xfId="2" applyFont="1" applyFill="1" applyBorder="1" applyAlignment="1">
      <alignment wrapText="1"/>
    </xf>
    <xf numFmtId="43" fontId="4" fillId="0" borderId="1" xfId="2" applyNumberFormat="1" applyFont="1" applyFill="1" applyBorder="1" applyAlignment="1">
      <alignment vertical="center"/>
    </xf>
    <xf numFmtId="164" fontId="6" fillId="0" borderId="1" xfId="3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/>
    <xf numFmtId="14" fontId="16" fillId="0" borderId="1" xfId="0" applyNumberFormat="1" applyFont="1" applyFill="1" applyBorder="1"/>
    <xf numFmtId="4" fontId="16" fillId="0" borderId="1" xfId="0" applyNumberFormat="1" applyFont="1" applyFill="1" applyBorder="1"/>
    <xf numFmtId="8" fontId="16" fillId="0" borderId="1" xfId="0" applyNumberFormat="1" applyFont="1" applyFill="1" applyBorder="1"/>
    <xf numFmtId="0" fontId="17" fillId="0" borderId="1" xfId="0" applyFont="1" applyFill="1" applyBorder="1" applyAlignment="1">
      <alignment wrapText="1"/>
    </xf>
    <xf numFmtId="6" fontId="16" fillId="0" borderId="1" xfId="0" applyNumberFormat="1" applyFont="1" applyFill="1" applyBorder="1"/>
    <xf numFmtId="0" fontId="16" fillId="0" borderId="1" xfId="0" quotePrefix="1" applyFont="1" applyFill="1" applyBorder="1" applyAlignment="1">
      <alignment wrapText="1"/>
    </xf>
    <xf numFmtId="3" fontId="16" fillId="0" borderId="1" xfId="0" applyNumberFormat="1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8" fontId="4" fillId="0" borderId="1" xfId="2" applyNumberFormat="1" applyFont="1" applyFill="1" applyBorder="1" applyAlignment="1">
      <alignment vertical="center" wrapText="1"/>
    </xf>
    <xf numFmtId="0" fontId="4" fillId="0" borderId="1" xfId="2" applyFont="1" applyFill="1" applyBorder="1" applyAlignment="1">
      <alignment wrapText="1"/>
    </xf>
    <xf numFmtId="0" fontId="4" fillId="0" borderId="1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right" vertical="center"/>
    </xf>
    <xf numFmtId="44" fontId="7" fillId="0" borderId="1" xfId="1" applyFont="1" applyFill="1" applyBorder="1" applyAlignment="1">
      <alignment horizontal="right" vertical="center"/>
    </xf>
    <xf numFmtId="44" fontId="15" fillId="0" borderId="1" xfId="1" applyFont="1" applyFill="1" applyBorder="1" applyAlignment="1">
      <alignment horizontal="right"/>
    </xf>
    <xf numFmtId="44" fontId="15" fillId="0" borderId="1" xfId="1" applyFont="1" applyFill="1" applyBorder="1" applyAlignment="1">
      <alignment horizontal="right" vertical="center" wrapText="1"/>
    </xf>
    <xf numFmtId="44" fontId="7" fillId="0" borderId="0" xfId="1" applyFont="1" applyAlignment="1">
      <alignment horizontal="right" vertical="center"/>
    </xf>
    <xf numFmtId="44" fontId="12" fillId="0" borderId="0" xfId="1" applyFont="1" applyAlignment="1">
      <alignment horizontal="right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</cellXfs>
  <cellStyles count="11">
    <cellStyle name="Collegamento ipertestuale" xfId="4" builtinId="8"/>
    <cellStyle name="Euro" xfId="5"/>
    <cellStyle name="Heading" xfId="6"/>
    <cellStyle name="Heading1" xfId="7"/>
    <cellStyle name="Migliaia 2" xfId="3"/>
    <cellStyle name="Normale" xfId="0" builtinId="0"/>
    <cellStyle name="Normale 2" xfId="2"/>
    <cellStyle name="Result" xfId="8"/>
    <cellStyle name="Result2" xfId="9"/>
    <cellStyle name="Valuta" xfId="1" builtinId="4"/>
    <cellStyle name="Valuta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martcig.anticorruzione.it/AVCP-SmartCig/preparaDettaglioComunicazioneOS.action?codDettaglioCarnet=32251912" TargetMode="External"/><Relationship Id="rId18" Type="http://schemas.openxmlformats.org/officeDocument/2006/relationships/hyperlink" Target="https://smartcig.anticorruzione.it/AVCP-SmartCig/preparaDettaglioComunicazioneOS.action?codDettaglioCarnet=34034928" TargetMode="External"/><Relationship Id="rId26" Type="http://schemas.openxmlformats.org/officeDocument/2006/relationships/hyperlink" Target="https://smartcig.anticorruzione.it/AVCP-SmartCig/preparaDettaglioComunicazioneOS.action?codDettaglioCarnet=35105688" TargetMode="External"/><Relationship Id="rId39" Type="http://schemas.openxmlformats.org/officeDocument/2006/relationships/hyperlink" Target="https://smartcig.anticorruzione.it/AVCP-SmartCig/preparaDettaglioComunicazioneOS.action?codDettaglioCarnet=30669447" TargetMode="External"/><Relationship Id="rId21" Type="http://schemas.openxmlformats.org/officeDocument/2006/relationships/hyperlink" Target="https://smartcig.anticorruzione.it/AVCP-SmartCig/preparaDettaglioComunicazioneOS.action?codDettaglioCarnet=34014882" TargetMode="External"/><Relationship Id="rId34" Type="http://schemas.openxmlformats.org/officeDocument/2006/relationships/hyperlink" Target="https://smartcig.anticorruzione.it/AVCP-SmartCig/preparaDettaglioComunicazioneOS.action?codDettaglioCarnet=34070861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smartcig.anticorruzione.it/AVCP-SmartCig/preparaDettaglioComunicazioneOS.action?codDettaglioCarnet=33056599" TargetMode="External"/><Relationship Id="rId2" Type="http://schemas.openxmlformats.org/officeDocument/2006/relationships/hyperlink" Target="https://smartcig.anticorruzione.it/AVCP-SmartCig/preparaDettaglioComunicazioneOS.action?codDettaglioCarnet=31423175" TargetMode="External"/><Relationship Id="rId16" Type="http://schemas.openxmlformats.org/officeDocument/2006/relationships/hyperlink" Target="https://smartcig.anticorruzione.it/AVCP-SmartCig/preparaDettaglioComunicazioneOS.action?codDettaglioCarnet=34063697" TargetMode="External"/><Relationship Id="rId20" Type="http://schemas.openxmlformats.org/officeDocument/2006/relationships/hyperlink" Target="https://smartcig.anticorruzione.it/AVCP-SmartCig/preparaDettaglioComunicazioneOS.action?codDettaglioCarnet=34029522" TargetMode="External"/><Relationship Id="rId29" Type="http://schemas.openxmlformats.org/officeDocument/2006/relationships/hyperlink" Target="https://smartcig.anticorruzione.it/AVCP-SmartCig/preparaDettaglioComunicazioneOS.action?codDettaglioCarnet=34924100" TargetMode="External"/><Relationship Id="rId41" Type="http://schemas.openxmlformats.org/officeDocument/2006/relationships/hyperlink" Target="https://smartcig.anticorruzione.it/AVCP-SmartCig/preparaDettaglioComunicazioneOS.action?codDettaglioCarnet=30494632" TargetMode="External"/><Relationship Id="rId1" Type="http://schemas.openxmlformats.org/officeDocument/2006/relationships/hyperlink" Target="https://smartcig.anticorruzione.it/AVCP-SmartCig/preparaDettaglioComunicazioneOS.action?codDettaglioCarnet=31553964" TargetMode="External"/><Relationship Id="rId6" Type="http://schemas.openxmlformats.org/officeDocument/2006/relationships/hyperlink" Target="https://smartcig.anticorruzione.it/AVCP-SmartCig/preparaDettaglioComunicazioneOS.action?codDettaglioCarnet=33112651" TargetMode="External"/><Relationship Id="rId11" Type="http://schemas.openxmlformats.org/officeDocument/2006/relationships/hyperlink" Target="https://smartcig.anticorruzione.it/AVCP-SmartCig/preparaDettaglioComunicazioneOS.action?codDettaglioCarnet=32272361" TargetMode="External"/><Relationship Id="rId24" Type="http://schemas.openxmlformats.org/officeDocument/2006/relationships/hyperlink" Target="https://smartcig.anticorruzione.it/AVCP-SmartCig/preparaDettaglioComunicazioneOS.action?codDettaglioCarnet=33957216" TargetMode="External"/><Relationship Id="rId32" Type="http://schemas.openxmlformats.org/officeDocument/2006/relationships/hyperlink" Target="https://smartcig.anticorruzione.it/AVCP-SmartCig/preparaDettaglioComunicazioneOS.action?codDettaglioCarnet=34675441" TargetMode="External"/><Relationship Id="rId37" Type="http://schemas.openxmlformats.org/officeDocument/2006/relationships/hyperlink" Target="https://smartcig.anticorruzione.it/AVCP-SmartCig/preparaDettaglioComunicazioneOS.action?codDettaglioCarnet=30909166" TargetMode="External"/><Relationship Id="rId40" Type="http://schemas.openxmlformats.org/officeDocument/2006/relationships/hyperlink" Target="https://smartcig.anticorruzione.it/AVCP-SmartCig/preparaDettaglioComunicazioneOS.action?codDettaglioCarnet=30534736" TargetMode="External"/><Relationship Id="rId5" Type="http://schemas.openxmlformats.org/officeDocument/2006/relationships/hyperlink" Target="https://smartcig.anticorruzione.it/AVCP-SmartCig/preparaDettaglioComunicazioneOS.action?codDettaglioCarnet=33734362" TargetMode="External"/><Relationship Id="rId15" Type="http://schemas.openxmlformats.org/officeDocument/2006/relationships/hyperlink" Target="https://smartcig.anticorruzione.it/AVCP-SmartCig/preparaDettaglioComunicazioneOS.action?codDettaglioCarnet=34070708" TargetMode="External"/><Relationship Id="rId23" Type="http://schemas.openxmlformats.org/officeDocument/2006/relationships/hyperlink" Target="https://smartcig.anticorruzione.it/AVCP-SmartCig/preparaDettaglioComunicazioneOS.action?codDettaglioCarnet=33965326" TargetMode="External"/><Relationship Id="rId28" Type="http://schemas.openxmlformats.org/officeDocument/2006/relationships/hyperlink" Target="https://smartcig.anticorruzione.it/AVCP-SmartCig/preparaDettaglioComunicazioneOS.action?codDettaglioCarnet=35064981" TargetMode="External"/><Relationship Id="rId36" Type="http://schemas.openxmlformats.org/officeDocument/2006/relationships/hyperlink" Target="https://smartcig.anticorruzione.it/AVCP-SmartCig/preparaDettaglioComunicazioneOS.action?codDettaglioCarnet=31132109" TargetMode="External"/><Relationship Id="rId10" Type="http://schemas.openxmlformats.org/officeDocument/2006/relationships/hyperlink" Target="https://smartcig.anticorruzione.it/AVCP-SmartCig/preparaDettaglioComunicazioneOS.action?codDettaglioCarnet=32338250" TargetMode="External"/><Relationship Id="rId19" Type="http://schemas.openxmlformats.org/officeDocument/2006/relationships/hyperlink" Target="https://smartcig.anticorruzione.it/AVCP-SmartCig/preparaDettaglioComunicazioneOS.action?codDettaglioCarnet=34030072" TargetMode="External"/><Relationship Id="rId31" Type="http://schemas.openxmlformats.org/officeDocument/2006/relationships/hyperlink" Target="https://smartcig.anticorruzione.it/AVCP-SmartCig/preparaDettaglioComunicazioneOS.action?codDettaglioCarnet=34692835" TargetMode="External"/><Relationship Id="rId4" Type="http://schemas.openxmlformats.org/officeDocument/2006/relationships/hyperlink" Target="https://smartcig.anticorruzione.it/AVCP-SmartCig/preparaDettaglioComunicazioneOS.action?codDettaglioCarnet=31183334" TargetMode="External"/><Relationship Id="rId9" Type="http://schemas.openxmlformats.org/officeDocument/2006/relationships/hyperlink" Target="https://smartcig.anticorruzione.it/AVCP-SmartCig/preparaDettaglioComunicazioneOS.action?codDettaglioCarnet=32613175" TargetMode="External"/><Relationship Id="rId14" Type="http://schemas.openxmlformats.org/officeDocument/2006/relationships/hyperlink" Target="https://smartcig.anticorruzione.it/AVCP-SmartCig/preparaDettaglioComunicazioneOS.action?codDettaglioCarnet=32230547" TargetMode="External"/><Relationship Id="rId22" Type="http://schemas.openxmlformats.org/officeDocument/2006/relationships/hyperlink" Target="https://smartcig.anticorruzione.it/AVCP-SmartCig/preparaDettaglioComunicazioneOS.action?codDettaglioCarnet=34014552" TargetMode="External"/><Relationship Id="rId27" Type="http://schemas.openxmlformats.org/officeDocument/2006/relationships/hyperlink" Target="https://smartcig.anticorruzione.it/AVCP-SmartCig/preparaDettaglioComunicazioneOS.action?codDettaglioCarnet=35084554" TargetMode="External"/><Relationship Id="rId30" Type="http://schemas.openxmlformats.org/officeDocument/2006/relationships/hyperlink" Target="https://smartcig.anticorruzione.it/AVCP-SmartCig/preparaDettaglioComunicazioneOS.action?codDettaglioCarnet=34752285" TargetMode="External"/><Relationship Id="rId35" Type="http://schemas.openxmlformats.org/officeDocument/2006/relationships/hyperlink" Target="https://smartcig.anticorruzione.it/AVCP-SmartCig/preparaDettaglioComunicazioneOS.action?codDettaglioCarnet=31137618" TargetMode="External"/><Relationship Id="rId8" Type="http://schemas.openxmlformats.org/officeDocument/2006/relationships/hyperlink" Target="https://smartcig.anticorruzione.it/AVCP-SmartCig/preparaDettaglioComunicazioneOS.action?codDettaglioCarnet=32993391" TargetMode="External"/><Relationship Id="rId3" Type="http://schemas.openxmlformats.org/officeDocument/2006/relationships/hyperlink" Target="https://smartcig.anticorruzione.it/AVCP-SmartCig/preparaDettaglioComunicazioneOS.action?codDettaglioCarnet=31188233" TargetMode="External"/><Relationship Id="rId12" Type="http://schemas.openxmlformats.org/officeDocument/2006/relationships/hyperlink" Target="https://smartcig.anticorruzione.it/AVCP-SmartCig/preparaDettaglioComunicazioneOS.action?codDettaglioCarnet=32258588" TargetMode="External"/><Relationship Id="rId17" Type="http://schemas.openxmlformats.org/officeDocument/2006/relationships/hyperlink" Target="https://smartcig.anticorruzione.it/AVCP-SmartCig/preparaDettaglioComunicazioneOS.action?codDettaglioCarnet=34041546" TargetMode="External"/><Relationship Id="rId25" Type="http://schemas.openxmlformats.org/officeDocument/2006/relationships/hyperlink" Target="https://smartcig.anticorruzione.it/AVCP-SmartCig/preparaDettaglioComunicazioneOS.action?codDettaglioCarnet=35148798" TargetMode="External"/><Relationship Id="rId33" Type="http://schemas.openxmlformats.org/officeDocument/2006/relationships/hyperlink" Target="https://smartcig.anticorruzione.it/AVCP-SmartCig/preparaDettaglioComunicazioneOS.action?codDettaglioCarnet=34074423" TargetMode="External"/><Relationship Id="rId38" Type="http://schemas.openxmlformats.org/officeDocument/2006/relationships/hyperlink" Target="https://smartcig.anticorruzione.it/AVCP-SmartCig/preparaDettaglioComunicazioneOS.action?codDettaglioCarnet=308560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3"/>
  <sheetViews>
    <sheetView tabSelected="1" zoomScaleNormal="100" workbookViewId="0">
      <pane xSplit="3" ySplit="3" topLeftCell="D4" activePane="bottomRight" state="frozen"/>
      <selection pane="topRight" activeCell="F1" sqref="F1"/>
      <selection pane="bottomLeft" activeCell="A2" sqref="A2"/>
      <selection pane="bottomRight" sqref="A1:K1"/>
    </sheetView>
  </sheetViews>
  <sheetFormatPr defaultRowHeight="15.75" x14ac:dyDescent="0.25"/>
  <cols>
    <col min="1" max="1" width="13.85546875" style="22" customWidth="1"/>
    <col min="2" max="2" width="34.140625" style="22" bestFit="1" customWidth="1"/>
    <col min="3" max="3" width="30.5703125" style="12" customWidth="1"/>
    <col min="4" max="4" width="10.42578125" style="13" customWidth="1"/>
    <col min="5" max="5" width="22.85546875" style="12" customWidth="1"/>
    <col min="6" max="6" width="28.85546875" style="13" bestFit="1" customWidth="1"/>
    <col min="7" max="7" width="21.42578125" style="14" bestFit="1" customWidth="1"/>
    <col min="8" max="8" width="18.42578125" style="2" customWidth="1"/>
    <col min="9" max="9" width="13.28515625" style="15" customWidth="1"/>
    <col min="10" max="10" width="13.7109375" style="16" customWidth="1"/>
    <col min="11" max="11" width="14.28515625" style="63" customWidth="1"/>
    <col min="12" max="12" width="12.85546875" style="2" bestFit="1" customWidth="1"/>
    <col min="13" max="13" width="9.140625" style="2"/>
    <col min="14" max="14" width="11.5703125" style="2" bestFit="1" customWidth="1"/>
    <col min="15" max="244" width="9.140625" style="2"/>
    <col min="245" max="245" width="22.85546875" style="2" bestFit="1" customWidth="1"/>
    <col min="246" max="246" width="11.85546875" style="2" bestFit="1" customWidth="1"/>
    <col min="247" max="247" width="18.42578125" style="2" bestFit="1" customWidth="1"/>
    <col min="248" max="248" width="17.140625" style="2" bestFit="1" customWidth="1"/>
    <col min="249" max="249" width="52.85546875" style="2" customWidth="1"/>
    <col min="250" max="250" width="52" style="2" bestFit="1" customWidth="1"/>
    <col min="251" max="251" width="30.5703125" style="2" bestFit="1" customWidth="1"/>
    <col min="252" max="252" width="21.28515625" style="2" bestFit="1" customWidth="1"/>
    <col min="253" max="253" width="19.5703125" style="2" bestFit="1" customWidth="1"/>
    <col min="254" max="254" width="16.5703125" style="2" bestFit="1" customWidth="1"/>
    <col min="255" max="255" width="15" style="2" bestFit="1" customWidth="1"/>
    <col min="256" max="256" width="14.42578125" style="2" bestFit="1" customWidth="1"/>
    <col min="257" max="257" width="13.5703125" style="2" bestFit="1" customWidth="1"/>
    <col min="258" max="258" width="13.85546875" style="2" bestFit="1" customWidth="1"/>
    <col min="259" max="259" width="15.7109375" style="2" bestFit="1" customWidth="1"/>
    <col min="260" max="260" width="15.28515625" style="2" bestFit="1" customWidth="1"/>
    <col min="261" max="261" width="18.140625" style="2" bestFit="1" customWidth="1"/>
    <col min="262" max="262" width="11.85546875" style="2" bestFit="1" customWidth="1"/>
    <col min="263" max="263" width="10.42578125" style="2" bestFit="1" customWidth="1"/>
    <col min="264" max="264" width="12.85546875" style="2" bestFit="1" customWidth="1"/>
    <col min="265" max="265" width="9.140625" style="2"/>
    <col min="266" max="266" width="11.5703125" style="2" bestFit="1" customWidth="1"/>
    <col min="267" max="267" width="9.140625" style="2"/>
    <col min="268" max="270" width="9.28515625" style="2" bestFit="1" customWidth="1"/>
    <col min="271" max="500" width="9.140625" style="2"/>
    <col min="501" max="501" width="22.85546875" style="2" bestFit="1" customWidth="1"/>
    <col min="502" max="502" width="11.85546875" style="2" bestFit="1" customWidth="1"/>
    <col min="503" max="503" width="18.42578125" style="2" bestFit="1" customWidth="1"/>
    <col min="504" max="504" width="17.140625" style="2" bestFit="1" customWidth="1"/>
    <col min="505" max="505" width="52.85546875" style="2" customWidth="1"/>
    <col min="506" max="506" width="52" style="2" bestFit="1" customWidth="1"/>
    <col min="507" max="507" width="30.5703125" style="2" bestFit="1" customWidth="1"/>
    <col min="508" max="508" width="21.28515625" style="2" bestFit="1" customWidth="1"/>
    <col min="509" max="509" width="19.5703125" style="2" bestFit="1" customWidth="1"/>
    <col min="510" max="510" width="16.5703125" style="2" bestFit="1" customWidth="1"/>
    <col min="511" max="511" width="15" style="2" bestFit="1" customWidth="1"/>
    <col min="512" max="512" width="14.42578125" style="2" bestFit="1" customWidth="1"/>
    <col min="513" max="513" width="13.5703125" style="2" bestFit="1" customWidth="1"/>
    <col min="514" max="514" width="13.85546875" style="2" bestFit="1" customWidth="1"/>
    <col min="515" max="515" width="15.7109375" style="2" bestFit="1" customWidth="1"/>
    <col min="516" max="516" width="15.28515625" style="2" bestFit="1" customWidth="1"/>
    <col min="517" max="517" width="18.140625" style="2" bestFit="1" customWidth="1"/>
    <col min="518" max="518" width="11.85546875" style="2" bestFit="1" customWidth="1"/>
    <col min="519" max="519" width="10.42578125" style="2" bestFit="1" customWidth="1"/>
    <col min="520" max="520" width="12.85546875" style="2" bestFit="1" customWidth="1"/>
    <col min="521" max="521" width="9.140625" style="2"/>
    <col min="522" max="522" width="11.5703125" style="2" bestFit="1" customWidth="1"/>
    <col min="523" max="523" width="9.140625" style="2"/>
    <col min="524" max="526" width="9.28515625" style="2" bestFit="1" customWidth="1"/>
    <col min="527" max="756" width="9.140625" style="2"/>
    <col min="757" max="757" width="22.85546875" style="2" bestFit="1" customWidth="1"/>
    <col min="758" max="758" width="11.85546875" style="2" bestFit="1" customWidth="1"/>
    <col min="759" max="759" width="18.42578125" style="2" bestFit="1" customWidth="1"/>
    <col min="760" max="760" width="17.140625" style="2" bestFit="1" customWidth="1"/>
    <col min="761" max="761" width="52.85546875" style="2" customWidth="1"/>
    <col min="762" max="762" width="52" style="2" bestFit="1" customWidth="1"/>
    <col min="763" max="763" width="30.5703125" style="2" bestFit="1" customWidth="1"/>
    <col min="764" max="764" width="21.28515625" style="2" bestFit="1" customWidth="1"/>
    <col min="765" max="765" width="19.5703125" style="2" bestFit="1" customWidth="1"/>
    <col min="766" max="766" width="16.5703125" style="2" bestFit="1" customWidth="1"/>
    <col min="767" max="767" width="15" style="2" bestFit="1" customWidth="1"/>
    <col min="768" max="768" width="14.42578125" style="2" bestFit="1" customWidth="1"/>
    <col min="769" max="769" width="13.5703125" style="2" bestFit="1" customWidth="1"/>
    <col min="770" max="770" width="13.85546875" style="2" bestFit="1" customWidth="1"/>
    <col min="771" max="771" width="15.7109375" style="2" bestFit="1" customWidth="1"/>
    <col min="772" max="772" width="15.28515625" style="2" bestFit="1" customWidth="1"/>
    <col min="773" max="773" width="18.140625" style="2" bestFit="1" customWidth="1"/>
    <col min="774" max="774" width="11.85546875" style="2" bestFit="1" customWidth="1"/>
    <col min="775" max="775" width="10.42578125" style="2" bestFit="1" customWidth="1"/>
    <col min="776" max="776" width="12.85546875" style="2" bestFit="1" customWidth="1"/>
    <col min="777" max="777" width="9.140625" style="2"/>
    <col min="778" max="778" width="11.5703125" style="2" bestFit="1" customWidth="1"/>
    <col min="779" max="779" width="9.140625" style="2"/>
    <col min="780" max="782" width="9.28515625" style="2" bestFit="1" customWidth="1"/>
    <col min="783" max="1012" width="9.140625" style="2"/>
    <col min="1013" max="1013" width="22.85546875" style="2" bestFit="1" customWidth="1"/>
    <col min="1014" max="1014" width="11.85546875" style="2" bestFit="1" customWidth="1"/>
    <col min="1015" max="1015" width="18.42578125" style="2" bestFit="1" customWidth="1"/>
    <col min="1016" max="1016" width="17.140625" style="2" bestFit="1" customWidth="1"/>
    <col min="1017" max="1017" width="52.85546875" style="2" customWidth="1"/>
    <col min="1018" max="1018" width="52" style="2" bestFit="1" customWidth="1"/>
    <col min="1019" max="1019" width="30.5703125" style="2" bestFit="1" customWidth="1"/>
    <col min="1020" max="1020" width="21.28515625" style="2" bestFit="1" customWidth="1"/>
    <col min="1021" max="1021" width="19.5703125" style="2" bestFit="1" customWidth="1"/>
    <col min="1022" max="1022" width="16.5703125" style="2" bestFit="1" customWidth="1"/>
    <col min="1023" max="1023" width="15" style="2" bestFit="1" customWidth="1"/>
    <col min="1024" max="1024" width="14.42578125" style="2" bestFit="1" customWidth="1"/>
    <col min="1025" max="1025" width="13.5703125" style="2" bestFit="1" customWidth="1"/>
    <col min="1026" max="1026" width="13.85546875" style="2" bestFit="1" customWidth="1"/>
    <col min="1027" max="1027" width="15.7109375" style="2" bestFit="1" customWidth="1"/>
    <col min="1028" max="1028" width="15.28515625" style="2" bestFit="1" customWidth="1"/>
    <col min="1029" max="1029" width="18.140625" style="2" bestFit="1" customWidth="1"/>
    <col min="1030" max="1030" width="11.85546875" style="2" bestFit="1" customWidth="1"/>
    <col min="1031" max="1031" width="10.42578125" style="2" bestFit="1" customWidth="1"/>
    <col min="1032" max="1032" width="12.85546875" style="2" bestFit="1" customWidth="1"/>
    <col min="1033" max="1033" width="9.140625" style="2"/>
    <col min="1034" max="1034" width="11.5703125" style="2" bestFit="1" customWidth="1"/>
    <col min="1035" max="1035" width="9.140625" style="2"/>
    <col min="1036" max="1038" width="9.28515625" style="2" bestFit="1" customWidth="1"/>
    <col min="1039" max="1268" width="9.140625" style="2"/>
    <col min="1269" max="1269" width="22.85546875" style="2" bestFit="1" customWidth="1"/>
    <col min="1270" max="1270" width="11.85546875" style="2" bestFit="1" customWidth="1"/>
    <col min="1271" max="1271" width="18.42578125" style="2" bestFit="1" customWidth="1"/>
    <col min="1272" max="1272" width="17.140625" style="2" bestFit="1" customWidth="1"/>
    <col min="1273" max="1273" width="52.85546875" style="2" customWidth="1"/>
    <col min="1274" max="1274" width="52" style="2" bestFit="1" customWidth="1"/>
    <col min="1275" max="1275" width="30.5703125" style="2" bestFit="1" customWidth="1"/>
    <col min="1276" max="1276" width="21.28515625" style="2" bestFit="1" customWidth="1"/>
    <col min="1277" max="1277" width="19.5703125" style="2" bestFit="1" customWidth="1"/>
    <col min="1278" max="1278" width="16.5703125" style="2" bestFit="1" customWidth="1"/>
    <col min="1279" max="1279" width="15" style="2" bestFit="1" customWidth="1"/>
    <col min="1280" max="1280" width="14.42578125" style="2" bestFit="1" customWidth="1"/>
    <col min="1281" max="1281" width="13.5703125" style="2" bestFit="1" customWidth="1"/>
    <col min="1282" max="1282" width="13.85546875" style="2" bestFit="1" customWidth="1"/>
    <col min="1283" max="1283" width="15.7109375" style="2" bestFit="1" customWidth="1"/>
    <col min="1284" max="1284" width="15.28515625" style="2" bestFit="1" customWidth="1"/>
    <col min="1285" max="1285" width="18.140625" style="2" bestFit="1" customWidth="1"/>
    <col min="1286" max="1286" width="11.85546875" style="2" bestFit="1" customWidth="1"/>
    <col min="1287" max="1287" width="10.42578125" style="2" bestFit="1" customWidth="1"/>
    <col min="1288" max="1288" width="12.85546875" style="2" bestFit="1" customWidth="1"/>
    <col min="1289" max="1289" width="9.140625" style="2"/>
    <col min="1290" max="1290" width="11.5703125" style="2" bestFit="1" customWidth="1"/>
    <col min="1291" max="1291" width="9.140625" style="2"/>
    <col min="1292" max="1294" width="9.28515625" style="2" bestFit="1" customWidth="1"/>
    <col min="1295" max="1524" width="9.140625" style="2"/>
    <col min="1525" max="1525" width="22.85546875" style="2" bestFit="1" customWidth="1"/>
    <col min="1526" max="1526" width="11.85546875" style="2" bestFit="1" customWidth="1"/>
    <col min="1527" max="1527" width="18.42578125" style="2" bestFit="1" customWidth="1"/>
    <col min="1528" max="1528" width="17.140625" style="2" bestFit="1" customWidth="1"/>
    <col min="1529" max="1529" width="52.85546875" style="2" customWidth="1"/>
    <col min="1530" max="1530" width="52" style="2" bestFit="1" customWidth="1"/>
    <col min="1531" max="1531" width="30.5703125" style="2" bestFit="1" customWidth="1"/>
    <col min="1532" max="1532" width="21.28515625" style="2" bestFit="1" customWidth="1"/>
    <col min="1533" max="1533" width="19.5703125" style="2" bestFit="1" customWidth="1"/>
    <col min="1534" max="1534" width="16.5703125" style="2" bestFit="1" customWidth="1"/>
    <col min="1535" max="1535" width="15" style="2" bestFit="1" customWidth="1"/>
    <col min="1536" max="1536" width="14.42578125" style="2" bestFit="1" customWidth="1"/>
    <col min="1537" max="1537" width="13.5703125" style="2" bestFit="1" customWidth="1"/>
    <col min="1538" max="1538" width="13.85546875" style="2" bestFit="1" customWidth="1"/>
    <col min="1539" max="1539" width="15.7109375" style="2" bestFit="1" customWidth="1"/>
    <col min="1540" max="1540" width="15.28515625" style="2" bestFit="1" customWidth="1"/>
    <col min="1541" max="1541" width="18.140625" style="2" bestFit="1" customWidth="1"/>
    <col min="1542" max="1542" width="11.85546875" style="2" bestFit="1" customWidth="1"/>
    <col min="1543" max="1543" width="10.42578125" style="2" bestFit="1" customWidth="1"/>
    <col min="1544" max="1544" width="12.85546875" style="2" bestFit="1" customWidth="1"/>
    <col min="1545" max="1545" width="9.140625" style="2"/>
    <col min="1546" max="1546" width="11.5703125" style="2" bestFit="1" customWidth="1"/>
    <col min="1547" max="1547" width="9.140625" style="2"/>
    <col min="1548" max="1550" width="9.28515625" style="2" bestFit="1" customWidth="1"/>
    <col min="1551" max="1780" width="9.140625" style="2"/>
    <col min="1781" max="1781" width="22.85546875" style="2" bestFit="1" customWidth="1"/>
    <col min="1782" max="1782" width="11.85546875" style="2" bestFit="1" customWidth="1"/>
    <col min="1783" max="1783" width="18.42578125" style="2" bestFit="1" customWidth="1"/>
    <col min="1784" max="1784" width="17.140625" style="2" bestFit="1" customWidth="1"/>
    <col min="1785" max="1785" width="52.85546875" style="2" customWidth="1"/>
    <col min="1786" max="1786" width="52" style="2" bestFit="1" customWidth="1"/>
    <col min="1787" max="1787" width="30.5703125" style="2" bestFit="1" customWidth="1"/>
    <col min="1788" max="1788" width="21.28515625" style="2" bestFit="1" customWidth="1"/>
    <col min="1789" max="1789" width="19.5703125" style="2" bestFit="1" customWidth="1"/>
    <col min="1790" max="1790" width="16.5703125" style="2" bestFit="1" customWidth="1"/>
    <col min="1791" max="1791" width="15" style="2" bestFit="1" customWidth="1"/>
    <col min="1792" max="1792" width="14.42578125" style="2" bestFit="1" customWidth="1"/>
    <col min="1793" max="1793" width="13.5703125" style="2" bestFit="1" customWidth="1"/>
    <col min="1794" max="1794" width="13.85546875" style="2" bestFit="1" customWidth="1"/>
    <col min="1795" max="1795" width="15.7109375" style="2" bestFit="1" customWidth="1"/>
    <col min="1796" max="1796" width="15.28515625" style="2" bestFit="1" customWidth="1"/>
    <col min="1797" max="1797" width="18.140625" style="2" bestFit="1" customWidth="1"/>
    <col min="1798" max="1798" width="11.85546875" style="2" bestFit="1" customWidth="1"/>
    <col min="1799" max="1799" width="10.42578125" style="2" bestFit="1" customWidth="1"/>
    <col min="1800" max="1800" width="12.85546875" style="2" bestFit="1" customWidth="1"/>
    <col min="1801" max="1801" width="9.140625" style="2"/>
    <col min="1802" max="1802" width="11.5703125" style="2" bestFit="1" customWidth="1"/>
    <col min="1803" max="1803" width="9.140625" style="2"/>
    <col min="1804" max="1806" width="9.28515625" style="2" bestFit="1" customWidth="1"/>
    <col min="1807" max="2036" width="9.140625" style="2"/>
    <col min="2037" max="2037" width="22.85546875" style="2" bestFit="1" customWidth="1"/>
    <col min="2038" max="2038" width="11.85546875" style="2" bestFit="1" customWidth="1"/>
    <col min="2039" max="2039" width="18.42578125" style="2" bestFit="1" customWidth="1"/>
    <col min="2040" max="2040" width="17.140625" style="2" bestFit="1" customWidth="1"/>
    <col min="2041" max="2041" width="52.85546875" style="2" customWidth="1"/>
    <col min="2042" max="2042" width="52" style="2" bestFit="1" customWidth="1"/>
    <col min="2043" max="2043" width="30.5703125" style="2" bestFit="1" customWidth="1"/>
    <col min="2044" max="2044" width="21.28515625" style="2" bestFit="1" customWidth="1"/>
    <col min="2045" max="2045" width="19.5703125" style="2" bestFit="1" customWidth="1"/>
    <col min="2046" max="2046" width="16.5703125" style="2" bestFit="1" customWidth="1"/>
    <col min="2047" max="2047" width="15" style="2" bestFit="1" customWidth="1"/>
    <col min="2048" max="2048" width="14.42578125" style="2" bestFit="1" customWidth="1"/>
    <col min="2049" max="2049" width="13.5703125" style="2" bestFit="1" customWidth="1"/>
    <col min="2050" max="2050" width="13.85546875" style="2" bestFit="1" customWidth="1"/>
    <col min="2051" max="2051" width="15.7109375" style="2" bestFit="1" customWidth="1"/>
    <col min="2052" max="2052" width="15.28515625" style="2" bestFit="1" customWidth="1"/>
    <col min="2053" max="2053" width="18.140625" style="2" bestFit="1" customWidth="1"/>
    <col min="2054" max="2054" width="11.85546875" style="2" bestFit="1" customWidth="1"/>
    <col min="2055" max="2055" width="10.42578125" style="2" bestFit="1" customWidth="1"/>
    <col min="2056" max="2056" width="12.85546875" style="2" bestFit="1" customWidth="1"/>
    <col min="2057" max="2057" width="9.140625" style="2"/>
    <col min="2058" max="2058" width="11.5703125" style="2" bestFit="1" customWidth="1"/>
    <col min="2059" max="2059" width="9.140625" style="2"/>
    <col min="2060" max="2062" width="9.28515625" style="2" bestFit="1" customWidth="1"/>
    <col min="2063" max="2292" width="9.140625" style="2"/>
    <col min="2293" max="2293" width="22.85546875" style="2" bestFit="1" customWidth="1"/>
    <col min="2294" max="2294" width="11.85546875" style="2" bestFit="1" customWidth="1"/>
    <col min="2295" max="2295" width="18.42578125" style="2" bestFit="1" customWidth="1"/>
    <col min="2296" max="2296" width="17.140625" style="2" bestFit="1" customWidth="1"/>
    <col min="2297" max="2297" width="52.85546875" style="2" customWidth="1"/>
    <col min="2298" max="2298" width="52" style="2" bestFit="1" customWidth="1"/>
    <col min="2299" max="2299" width="30.5703125" style="2" bestFit="1" customWidth="1"/>
    <col min="2300" max="2300" width="21.28515625" style="2" bestFit="1" customWidth="1"/>
    <col min="2301" max="2301" width="19.5703125" style="2" bestFit="1" customWidth="1"/>
    <col min="2302" max="2302" width="16.5703125" style="2" bestFit="1" customWidth="1"/>
    <col min="2303" max="2303" width="15" style="2" bestFit="1" customWidth="1"/>
    <col min="2304" max="2304" width="14.42578125" style="2" bestFit="1" customWidth="1"/>
    <col min="2305" max="2305" width="13.5703125" style="2" bestFit="1" customWidth="1"/>
    <col min="2306" max="2306" width="13.85546875" style="2" bestFit="1" customWidth="1"/>
    <col min="2307" max="2307" width="15.7109375" style="2" bestFit="1" customWidth="1"/>
    <col min="2308" max="2308" width="15.28515625" style="2" bestFit="1" customWidth="1"/>
    <col min="2309" max="2309" width="18.140625" style="2" bestFit="1" customWidth="1"/>
    <col min="2310" max="2310" width="11.85546875" style="2" bestFit="1" customWidth="1"/>
    <col min="2311" max="2311" width="10.42578125" style="2" bestFit="1" customWidth="1"/>
    <col min="2312" max="2312" width="12.85546875" style="2" bestFit="1" customWidth="1"/>
    <col min="2313" max="2313" width="9.140625" style="2"/>
    <col min="2314" max="2314" width="11.5703125" style="2" bestFit="1" customWidth="1"/>
    <col min="2315" max="2315" width="9.140625" style="2"/>
    <col min="2316" max="2318" width="9.28515625" style="2" bestFit="1" customWidth="1"/>
    <col min="2319" max="2548" width="9.140625" style="2"/>
    <col min="2549" max="2549" width="22.85546875" style="2" bestFit="1" customWidth="1"/>
    <col min="2550" max="2550" width="11.85546875" style="2" bestFit="1" customWidth="1"/>
    <col min="2551" max="2551" width="18.42578125" style="2" bestFit="1" customWidth="1"/>
    <col min="2552" max="2552" width="17.140625" style="2" bestFit="1" customWidth="1"/>
    <col min="2553" max="2553" width="52.85546875" style="2" customWidth="1"/>
    <col min="2554" max="2554" width="52" style="2" bestFit="1" customWidth="1"/>
    <col min="2555" max="2555" width="30.5703125" style="2" bestFit="1" customWidth="1"/>
    <col min="2556" max="2556" width="21.28515625" style="2" bestFit="1" customWidth="1"/>
    <col min="2557" max="2557" width="19.5703125" style="2" bestFit="1" customWidth="1"/>
    <col min="2558" max="2558" width="16.5703125" style="2" bestFit="1" customWidth="1"/>
    <col min="2559" max="2559" width="15" style="2" bestFit="1" customWidth="1"/>
    <col min="2560" max="2560" width="14.42578125" style="2" bestFit="1" customWidth="1"/>
    <col min="2561" max="2561" width="13.5703125" style="2" bestFit="1" customWidth="1"/>
    <col min="2562" max="2562" width="13.85546875" style="2" bestFit="1" customWidth="1"/>
    <col min="2563" max="2563" width="15.7109375" style="2" bestFit="1" customWidth="1"/>
    <col min="2564" max="2564" width="15.28515625" style="2" bestFit="1" customWidth="1"/>
    <col min="2565" max="2565" width="18.140625" style="2" bestFit="1" customWidth="1"/>
    <col min="2566" max="2566" width="11.85546875" style="2" bestFit="1" customWidth="1"/>
    <col min="2567" max="2567" width="10.42578125" style="2" bestFit="1" customWidth="1"/>
    <col min="2568" max="2568" width="12.85546875" style="2" bestFit="1" customWidth="1"/>
    <col min="2569" max="2569" width="9.140625" style="2"/>
    <col min="2570" max="2570" width="11.5703125" style="2" bestFit="1" customWidth="1"/>
    <col min="2571" max="2571" width="9.140625" style="2"/>
    <col min="2572" max="2574" width="9.28515625" style="2" bestFit="1" customWidth="1"/>
    <col min="2575" max="2804" width="9.140625" style="2"/>
    <col min="2805" max="2805" width="22.85546875" style="2" bestFit="1" customWidth="1"/>
    <col min="2806" max="2806" width="11.85546875" style="2" bestFit="1" customWidth="1"/>
    <col min="2807" max="2807" width="18.42578125" style="2" bestFit="1" customWidth="1"/>
    <col min="2808" max="2808" width="17.140625" style="2" bestFit="1" customWidth="1"/>
    <col min="2809" max="2809" width="52.85546875" style="2" customWidth="1"/>
    <col min="2810" max="2810" width="52" style="2" bestFit="1" customWidth="1"/>
    <col min="2811" max="2811" width="30.5703125" style="2" bestFit="1" customWidth="1"/>
    <col min="2812" max="2812" width="21.28515625" style="2" bestFit="1" customWidth="1"/>
    <col min="2813" max="2813" width="19.5703125" style="2" bestFit="1" customWidth="1"/>
    <col min="2814" max="2814" width="16.5703125" style="2" bestFit="1" customWidth="1"/>
    <col min="2815" max="2815" width="15" style="2" bestFit="1" customWidth="1"/>
    <col min="2816" max="2816" width="14.42578125" style="2" bestFit="1" customWidth="1"/>
    <col min="2817" max="2817" width="13.5703125" style="2" bestFit="1" customWidth="1"/>
    <col min="2818" max="2818" width="13.85546875" style="2" bestFit="1" customWidth="1"/>
    <col min="2819" max="2819" width="15.7109375" style="2" bestFit="1" customWidth="1"/>
    <col min="2820" max="2820" width="15.28515625" style="2" bestFit="1" customWidth="1"/>
    <col min="2821" max="2821" width="18.140625" style="2" bestFit="1" customWidth="1"/>
    <col min="2822" max="2822" width="11.85546875" style="2" bestFit="1" customWidth="1"/>
    <col min="2823" max="2823" width="10.42578125" style="2" bestFit="1" customWidth="1"/>
    <col min="2824" max="2824" width="12.85546875" style="2" bestFit="1" customWidth="1"/>
    <col min="2825" max="2825" width="9.140625" style="2"/>
    <col min="2826" max="2826" width="11.5703125" style="2" bestFit="1" customWidth="1"/>
    <col min="2827" max="2827" width="9.140625" style="2"/>
    <col min="2828" max="2830" width="9.28515625" style="2" bestFit="1" customWidth="1"/>
    <col min="2831" max="3060" width="9.140625" style="2"/>
    <col min="3061" max="3061" width="22.85546875" style="2" bestFit="1" customWidth="1"/>
    <col min="3062" max="3062" width="11.85546875" style="2" bestFit="1" customWidth="1"/>
    <col min="3063" max="3063" width="18.42578125" style="2" bestFit="1" customWidth="1"/>
    <col min="3064" max="3064" width="17.140625" style="2" bestFit="1" customWidth="1"/>
    <col min="3065" max="3065" width="52.85546875" style="2" customWidth="1"/>
    <col min="3066" max="3066" width="52" style="2" bestFit="1" customWidth="1"/>
    <col min="3067" max="3067" width="30.5703125" style="2" bestFit="1" customWidth="1"/>
    <col min="3068" max="3068" width="21.28515625" style="2" bestFit="1" customWidth="1"/>
    <col min="3069" max="3069" width="19.5703125" style="2" bestFit="1" customWidth="1"/>
    <col min="3070" max="3070" width="16.5703125" style="2" bestFit="1" customWidth="1"/>
    <col min="3071" max="3071" width="15" style="2" bestFit="1" customWidth="1"/>
    <col min="3072" max="3072" width="14.42578125" style="2" bestFit="1" customWidth="1"/>
    <col min="3073" max="3073" width="13.5703125" style="2" bestFit="1" customWidth="1"/>
    <col min="3074" max="3074" width="13.85546875" style="2" bestFit="1" customWidth="1"/>
    <col min="3075" max="3075" width="15.7109375" style="2" bestFit="1" customWidth="1"/>
    <col min="3076" max="3076" width="15.28515625" style="2" bestFit="1" customWidth="1"/>
    <col min="3077" max="3077" width="18.140625" style="2" bestFit="1" customWidth="1"/>
    <col min="3078" max="3078" width="11.85546875" style="2" bestFit="1" customWidth="1"/>
    <col min="3079" max="3079" width="10.42578125" style="2" bestFit="1" customWidth="1"/>
    <col min="3080" max="3080" width="12.85546875" style="2" bestFit="1" customWidth="1"/>
    <col min="3081" max="3081" width="9.140625" style="2"/>
    <col min="3082" max="3082" width="11.5703125" style="2" bestFit="1" customWidth="1"/>
    <col min="3083" max="3083" width="9.140625" style="2"/>
    <col min="3084" max="3086" width="9.28515625" style="2" bestFit="1" customWidth="1"/>
    <col min="3087" max="3316" width="9.140625" style="2"/>
    <col min="3317" max="3317" width="22.85546875" style="2" bestFit="1" customWidth="1"/>
    <col min="3318" max="3318" width="11.85546875" style="2" bestFit="1" customWidth="1"/>
    <col min="3319" max="3319" width="18.42578125" style="2" bestFit="1" customWidth="1"/>
    <col min="3320" max="3320" width="17.140625" style="2" bestFit="1" customWidth="1"/>
    <col min="3321" max="3321" width="52.85546875" style="2" customWidth="1"/>
    <col min="3322" max="3322" width="52" style="2" bestFit="1" customWidth="1"/>
    <col min="3323" max="3323" width="30.5703125" style="2" bestFit="1" customWidth="1"/>
    <col min="3324" max="3324" width="21.28515625" style="2" bestFit="1" customWidth="1"/>
    <col min="3325" max="3325" width="19.5703125" style="2" bestFit="1" customWidth="1"/>
    <col min="3326" max="3326" width="16.5703125" style="2" bestFit="1" customWidth="1"/>
    <col min="3327" max="3327" width="15" style="2" bestFit="1" customWidth="1"/>
    <col min="3328" max="3328" width="14.42578125" style="2" bestFit="1" customWidth="1"/>
    <col min="3329" max="3329" width="13.5703125" style="2" bestFit="1" customWidth="1"/>
    <col min="3330" max="3330" width="13.85546875" style="2" bestFit="1" customWidth="1"/>
    <col min="3331" max="3331" width="15.7109375" style="2" bestFit="1" customWidth="1"/>
    <col min="3332" max="3332" width="15.28515625" style="2" bestFit="1" customWidth="1"/>
    <col min="3333" max="3333" width="18.140625" style="2" bestFit="1" customWidth="1"/>
    <col min="3334" max="3334" width="11.85546875" style="2" bestFit="1" customWidth="1"/>
    <col min="3335" max="3335" width="10.42578125" style="2" bestFit="1" customWidth="1"/>
    <col min="3336" max="3336" width="12.85546875" style="2" bestFit="1" customWidth="1"/>
    <col min="3337" max="3337" width="9.140625" style="2"/>
    <col min="3338" max="3338" width="11.5703125" style="2" bestFit="1" customWidth="1"/>
    <col min="3339" max="3339" width="9.140625" style="2"/>
    <col min="3340" max="3342" width="9.28515625" style="2" bestFit="1" customWidth="1"/>
    <col min="3343" max="3572" width="9.140625" style="2"/>
    <col min="3573" max="3573" width="22.85546875" style="2" bestFit="1" customWidth="1"/>
    <col min="3574" max="3574" width="11.85546875" style="2" bestFit="1" customWidth="1"/>
    <col min="3575" max="3575" width="18.42578125" style="2" bestFit="1" customWidth="1"/>
    <col min="3576" max="3576" width="17.140625" style="2" bestFit="1" customWidth="1"/>
    <col min="3577" max="3577" width="52.85546875" style="2" customWidth="1"/>
    <col min="3578" max="3578" width="52" style="2" bestFit="1" customWidth="1"/>
    <col min="3579" max="3579" width="30.5703125" style="2" bestFit="1" customWidth="1"/>
    <col min="3580" max="3580" width="21.28515625" style="2" bestFit="1" customWidth="1"/>
    <col min="3581" max="3581" width="19.5703125" style="2" bestFit="1" customWidth="1"/>
    <col min="3582" max="3582" width="16.5703125" style="2" bestFit="1" customWidth="1"/>
    <col min="3583" max="3583" width="15" style="2" bestFit="1" customWidth="1"/>
    <col min="3584" max="3584" width="14.42578125" style="2" bestFit="1" customWidth="1"/>
    <col min="3585" max="3585" width="13.5703125" style="2" bestFit="1" customWidth="1"/>
    <col min="3586" max="3586" width="13.85546875" style="2" bestFit="1" customWidth="1"/>
    <col min="3587" max="3587" width="15.7109375" style="2" bestFit="1" customWidth="1"/>
    <col min="3588" max="3588" width="15.28515625" style="2" bestFit="1" customWidth="1"/>
    <col min="3589" max="3589" width="18.140625" style="2" bestFit="1" customWidth="1"/>
    <col min="3590" max="3590" width="11.85546875" style="2" bestFit="1" customWidth="1"/>
    <col min="3591" max="3591" width="10.42578125" style="2" bestFit="1" customWidth="1"/>
    <col min="3592" max="3592" width="12.85546875" style="2" bestFit="1" customWidth="1"/>
    <col min="3593" max="3593" width="9.140625" style="2"/>
    <col min="3594" max="3594" width="11.5703125" style="2" bestFit="1" customWidth="1"/>
    <col min="3595" max="3595" width="9.140625" style="2"/>
    <col min="3596" max="3598" width="9.28515625" style="2" bestFit="1" customWidth="1"/>
    <col min="3599" max="3828" width="9.140625" style="2"/>
    <col min="3829" max="3829" width="22.85546875" style="2" bestFit="1" customWidth="1"/>
    <col min="3830" max="3830" width="11.85546875" style="2" bestFit="1" customWidth="1"/>
    <col min="3831" max="3831" width="18.42578125" style="2" bestFit="1" customWidth="1"/>
    <col min="3832" max="3832" width="17.140625" style="2" bestFit="1" customWidth="1"/>
    <col min="3833" max="3833" width="52.85546875" style="2" customWidth="1"/>
    <col min="3834" max="3834" width="52" style="2" bestFit="1" customWidth="1"/>
    <col min="3835" max="3835" width="30.5703125" style="2" bestFit="1" customWidth="1"/>
    <col min="3836" max="3836" width="21.28515625" style="2" bestFit="1" customWidth="1"/>
    <col min="3837" max="3837" width="19.5703125" style="2" bestFit="1" customWidth="1"/>
    <col min="3838" max="3838" width="16.5703125" style="2" bestFit="1" customWidth="1"/>
    <col min="3839" max="3839" width="15" style="2" bestFit="1" customWidth="1"/>
    <col min="3840" max="3840" width="14.42578125" style="2" bestFit="1" customWidth="1"/>
    <col min="3841" max="3841" width="13.5703125" style="2" bestFit="1" customWidth="1"/>
    <col min="3842" max="3842" width="13.85546875" style="2" bestFit="1" customWidth="1"/>
    <col min="3843" max="3843" width="15.7109375" style="2" bestFit="1" customWidth="1"/>
    <col min="3844" max="3844" width="15.28515625" style="2" bestFit="1" customWidth="1"/>
    <col min="3845" max="3845" width="18.140625" style="2" bestFit="1" customWidth="1"/>
    <col min="3846" max="3846" width="11.85546875" style="2" bestFit="1" customWidth="1"/>
    <col min="3847" max="3847" width="10.42578125" style="2" bestFit="1" customWidth="1"/>
    <col min="3848" max="3848" width="12.85546875" style="2" bestFit="1" customWidth="1"/>
    <col min="3849" max="3849" width="9.140625" style="2"/>
    <col min="3850" max="3850" width="11.5703125" style="2" bestFit="1" customWidth="1"/>
    <col min="3851" max="3851" width="9.140625" style="2"/>
    <col min="3852" max="3854" width="9.28515625" style="2" bestFit="1" customWidth="1"/>
    <col min="3855" max="4084" width="9.140625" style="2"/>
    <col min="4085" max="4085" width="22.85546875" style="2" bestFit="1" customWidth="1"/>
    <col min="4086" max="4086" width="11.85546875" style="2" bestFit="1" customWidth="1"/>
    <col min="4087" max="4087" width="18.42578125" style="2" bestFit="1" customWidth="1"/>
    <col min="4088" max="4088" width="17.140625" style="2" bestFit="1" customWidth="1"/>
    <col min="4089" max="4089" width="52.85546875" style="2" customWidth="1"/>
    <col min="4090" max="4090" width="52" style="2" bestFit="1" customWidth="1"/>
    <col min="4091" max="4091" width="30.5703125" style="2" bestFit="1" customWidth="1"/>
    <col min="4092" max="4092" width="21.28515625" style="2" bestFit="1" customWidth="1"/>
    <col min="4093" max="4093" width="19.5703125" style="2" bestFit="1" customWidth="1"/>
    <col min="4094" max="4094" width="16.5703125" style="2" bestFit="1" customWidth="1"/>
    <col min="4095" max="4095" width="15" style="2" bestFit="1" customWidth="1"/>
    <col min="4096" max="4096" width="14.42578125" style="2" bestFit="1" customWidth="1"/>
    <col min="4097" max="4097" width="13.5703125" style="2" bestFit="1" customWidth="1"/>
    <col min="4098" max="4098" width="13.85546875" style="2" bestFit="1" customWidth="1"/>
    <col min="4099" max="4099" width="15.7109375" style="2" bestFit="1" customWidth="1"/>
    <col min="4100" max="4100" width="15.28515625" style="2" bestFit="1" customWidth="1"/>
    <col min="4101" max="4101" width="18.140625" style="2" bestFit="1" customWidth="1"/>
    <col min="4102" max="4102" width="11.85546875" style="2" bestFit="1" customWidth="1"/>
    <col min="4103" max="4103" width="10.42578125" style="2" bestFit="1" customWidth="1"/>
    <col min="4104" max="4104" width="12.85546875" style="2" bestFit="1" customWidth="1"/>
    <col min="4105" max="4105" width="9.140625" style="2"/>
    <col min="4106" max="4106" width="11.5703125" style="2" bestFit="1" customWidth="1"/>
    <col min="4107" max="4107" width="9.140625" style="2"/>
    <col min="4108" max="4110" width="9.28515625" style="2" bestFit="1" customWidth="1"/>
    <col min="4111" max="4340" width="9.140625" style="2"/>
    <col min="4341" max="4341" width="22.85546875" style="2" bestFit="1" customWidth="1"/>
    <col min="4342" max="4342" width="11.85546875" style="2" bestFit="1" customWidth="1"/>
    <col min="4343" max="4343" width="18.42578125" style="2" bestFit="1" customWidth="1"/>
    <col min="4344" max="4344" width="17.140625" style="2" bestFit="1" customWidth="1"/>
    <col min="4345" max="4345" width="52.85546875" style="2" customWidth="1"/>
    <col min="4346" max="4346" width="52" style="2" bestFit="1" customWidth="1"/>
    <col min="4347" max="4347" width="30.5703125" style="2" bestFit="1" customWidth="1"/>
    <col min="4348" max="4348" width="21.28515625" style="2" bestFit="1" customWidth="1"/>
    <col min="4349" max="4349" width="19.5703125" style="2" bestFit="1" customWidth="1"/>
    <col min="4350" max="4350" width="16.5703125" style="2" bestFit="1" customWidth="1"/>
    <col min="4351" max="4351" width="15" style="2" bestFit="1" customWidth="1"/>
    <col min="4352" max="4352" width="14.42578125" style="2" bestFit="1" customWidth="1"/>
    <col min="4353" max="4353" width="13.5703125" style="2" bestFit="1" customWidth="1"/>
    <col min="4354" max="4354" width="13.85546875" style="2" bestFit="1" customWidth="1"/>
    <col min="4355" max="4355" width="15.7109375" style="2" bestFit="1" customWidth="1"/>
    <col min="4356" max="4356" width="15.28515625" style="2" bestFit="1" customWidth="1"/>
    <col min="4357" max="4357" width="18.140625" style="2" bestFit="1" customWidth="1"/>
    <col min="4358" max="4358" width="11.85546875" style="2" bestFit="1" customWidth="1"/>
    <col min="4359" max="4359" width="10.42578125" style="2" bestFit="1" customWidth="1"/>
    <col min="4360" max="4360" width="12.85546875" style="2" bestFit="1" customWidth="1"/>
    <col min="4361" max="4361" width="9.140625" style="2"/>
    <col min="4362" max="4362" width="11.5703125" style="2" bestFit="1" customWidth="1"/>
    <col min="4363" max="4363" width="9.140625" style="2"/>
    <col min="4364" max="4366" width="9.28515625" style="2" bestFit="1" customWidth="1"/>
    <col min="4367" max="4596" width="9.140625" style="2"/>
    <col min="4597" max="4597" width="22.85546875" style="2" bestFit="1" customWidth="1"/>
    <col min="4598" max="4598" width="11.85546875" style="2" bestFit="1" customWidth="1"/>
    <col min="4599" max="4599" width="18.42578125" style="2" bestFit="1" customWidth="1"/>
    <col min="4600" max="4600" width="17.140625" style="2" bestFit="1" customWidth="1"/>
    <col min="4601" max="4601" width="52.85546875" style="2" customWidth="1"/>
    <col min="4602" max="4602" width="52" style="2" bestFit="1" customWidth="1"/>
    <col min="4603" max="4603" width="30.5703125" style="2" bestFit="1" customWidth="1"/>
    <col min="4604" max="4604" width="21.28515625" style="2" bestFit="1" customWidth="1"/>
    <col min="4605" max="4605" width="19.5703125" style="2" bestFit="1" customWidth="1"/>
    <col min="4606" max="4606" width="16.5703125" style="2" bestFit="1" customWidth="1"/>
    <col min="4607" max="4607" width="15" style="2" bestFit="1" customWidth="1"/>
    <col min="4608" max="4608" width="14.42578125" style="2" bestFit="1" customWidth="1"/>
    <col min="4609" max="4609" width="13.5703125" style="2" bestFit="1" customWidth="1"/>
    <col min="4610" max="4610" width="13.85546875" style="2" bestFit="1" customWidth="1"/>
    <col min="4611" max="4611" width="15.7109375" style="2" bestFit="1" customWidth="1"/>
    <col min="4612" max="4612" width="15.28515625" style="2" bestFit="1" customWidth="1"/>
    <col min="4613" max="4613" width="18.140625" style="2" bestFit="1" customWidth="1"/>
    <col min="4614" max="4614" width="11.85546875" style="2" bestFit="1" customWidth="1"/>
    <col min="4615" max="4615" width="10.42578125" style="2" bestFit="1" customWidth="1"/>
    <col min="4616" max="4616" width="12.85546875" style="2" bestFit="1" customWidth="1"/>
    <col min="4617" max="4617" width="9.140625" style="2"/>
    <col min="4618" max="4618" width="11.5703125" style="2" bestFit="1" customWidth="1"/>
    <col min="4619" max="4619" width="9.140625" style="2"/>
    <col min="4620" max="4622" width="9.28515625" style="2" bestFit="1" customWidth="1"/>
    <col min="4623" max="4852" width="9.140625" style="2"/>
    <col min="4853" max="4853" width="22.85546875" style="2" bestFit="1" customWidth="1"/>
    <col min="4854" max="4854" width="11.85546875" style="2" bestFit="1" customWidth="1"/>
    <col min="4855" max="4855" width="18.42578125" style="2" bestFit="1" customWidth="1"/>
    <col min="4856" max="4856" width="17.140625" style="2" bestFit="1" customWidth="1"/>
    <col min="4857" max="4857" width="52.85546875" style="2" customWidth="1"/>
    <col min="4858" max="4858" width="52" style="2" bestFit="1" customWidth="1"/>
    <col min="4859" max="4859" width="30.5703125" style="2" bestFit="1" customWidth="1"/>
    <col min="4860" max="4860" width="21.28515625" style="2" bestFit="1" customWidth="1"/>
    <col min="4861" max="4861" width="19.5703125" style="2" bestFit="1" customWidth="1"/>
    <col min="4862" max="4862" width="16.5703125" style="2" bestFit="1" customWidth="1"/>
    <col min="4863" max="4863" width="15" style="2" bestFit="1" customWidth="1"/>
    <col min="4864" max="4864" width="14.42578125" style="2" bestFit="1" customWidth="1"/>
    <col min="4865" max="4865" width="13.5703125" style="2" bestFit="1" customWidth="1"/>
    <col min="4866" max="4866" width="13.85546875" style="2" bestFit="1" customWidth="1"/>
    <col min="4867" max="4867" width="15.7109375" style="2" bestFit="1" customWidth="1"/>
    <col min="4868" max="4868" width="15.28515625" style="2" bestFit="1" customWidth="1"/>
    <col min="4869" max="4869" width="18.140625" style="2" bestFit="1" customWidth="1"/>
    <col min="4870" max="4870" width="11.85546875" style="2" bestFit="1" customWidth="1"/>
    <col min="4871" max="4871" width="10.42578125" style="2" bestFit="1" customWidth="1"/>
    <col min="4872" max="4872" width="12.85546875" style="2" bestFit="1" customWidth="1"/>
    <col min="4873" max="4873" width="9.140625" style="2"/>
    <col min="4874" max="4874" width="11.5703125" style="2" bestFit="1" customWidth="1"/>
    <col min="4875" max="4875" width="9.140625" style="2"/>
    <col min="4876" max="4878" width="9.28515625" style="2" bestFit="1" customWidth="1"/>
    <col min="4879" max="5108" width="9.140625" style="2"/>
    <col min="5109" max="5109" width="22.85546875" style="2" bestFit="1" customWidth="1"/>
    <col min="5110" max="5110" width="11.85546875" style="2" bestFit="1" customWidth="1"/>
    <col min="5111" max="5111" width="18.42578125" style="2" bestFit="1" customWidth="1"/>
    <col min="5112" max="5112" width="17.140625" style="2" bestFit="1" customWidth="1"/>
    <col min="5113" max="5113" width="52.85546875" style="2" customWidth="1"/>
    <col min="5114" max="5114" width="52" style="2" bestFit="1" customWidth="1"/>
    <col min="5115" max="5115" width="30.5703125" style="2" bestFit="1" customWidth="1"/>
    <col min="5116" max="5116" width="21.28515625" style="2" bestFit="1" customWidth="1"/>
    <col min="5117" max="5117" width="19.5703125" style="2" bestFit="1" customWidth="1"/>
    <col min="5118" max="5118" width="16.5703125" style="2" bestFit="1" customWidth="1"/>
    <col min="5119" max="5119" width="15" style="2" bestFit="1" customWidth="1"/>
    <col min="5120" max="5120" width="14.42578125" style="2" bestFit="1" customWidth="1"/>
    <col min="5121" max="5121" width="13.5703125" style="2" bestFit="1" customWidth="1"/>
    <col min="5122" max="5122" width="13.85546875" style="2" bestFit="1" customWidth="1"/>
    <col min="5123" max="5123" width="15.7109375" style="2" bestFit="1" customWidth="1"/>
    <col min="5124" max="5124" width="15.28515625" style="2" bestFit="1" customWidth="1"/>
    <col min="5125" max="5125" width="18.140625" style="2" bestFit="1" customWidth="1"/>
    <col min="5126" max="5126" width="11.85546875" style="2" bestFit="1" customWidth="1"/>
    <col min="5127" max="5127" width="10.42578125" style="2" bestFit="1" customWidth="1"/>
    <col min="5128" max="5128" width="12.85546875" style="2" bestFit="1" customWidth="1"/>
    <col min="5129" max="5129" width="9.140625" style="2"/>
    <col min="5130" max="5130" width="11.5703125" style="2" bestFit="1" customWidth="1"/>
    <col min="5131" max="5131" width="9.140625" style="2"/>
    <col min="5132" max="5134" width="9.28515625" style="2" bestFit="1" customWidth="1"/>
    <col min="5135" max="5364" width="9.140625" style="2"/>
    <col min="5365" max="5365" width="22.85546875" style="2" bestFit="1" customWidth="1"/>
    <col min="5366" max="5366" width="11.85546875" style="2" bestFit="1" customWidth="1"/>
    <col min="5367" max="5367" width="18.42578125" style="2" bestFit="1" customWidth="1"/>
    <col min="5368" max="5368" width="17.140625" style="2" bestFit="1" customWidth="1"/>
    <col min="5369" max="5369" width="52.85546875" style="2" customWidth="1"/>
    <col min="5370" max="5370" width="52" style="2" bestFit="1" customWidth="1"/>
    <col min="5371" max="5371" width="30.5703125" style="2" bestFit="1" customWidth="1"/>
    <col min="5372" max="5372" width="21.28515625" style="2" bestFit="1" customWidth="1"/>
    <col min="5373" max="5373" width="19.5703125" style="2" bestFit="1" customWidth="1"/>
    <col min="5374" max="5374" width="16.5703125" style="2" bestFit="1" customWidth="1"/>
    <col min="5375" max="5375" width="15" style="2" bestFit="1" customWidth="1"/>
    <col min="5376" max="5376" width="14.42578125" style="2" bestFit="1" customWidth="1"/>
    <col min="5377" max="5377" width="13.5703125" style="2" bestFit="1" customWidth="1"/>
    <col min="5378" max="5378" width="13.85546875" style="2" bestFit="1" customWidth="1"/>
    <col min="5379" max="5379" width="15.7109375" style="2" bestFit="1" customWidth="1"/>
    <col min="5380" max="5380" width="15.28515625" style="2" bestFit="1" customWidth="1"/>
    <col min="5381" max="5381" width="18.140625" style="2" bestFit="1" customWidth="1"/>
    <col min="5382" max="5382" width="11.85546875" style="2" bestFit="1" customWidth="1"/>
    <col min="5383" max="5383" width="10.42578125" style="2" bestFit="1" customWidth="1"/>
    <col min="5384" max="5384" width="12.85546875" style="2" bestFit="1" customWidth="1"/>
    <col min="5385" max="5385" width="9.140625" style="2"/>
    <col min="5386" max="5386" width="11.5703125" style="2" bestFit="1" customWidth="1"/>
    <col min="5387" max="5387" width="9.140625" style="2"/>
    <col min="5388" max="5390" width="9.28515625" style="2" bestFit="1" customWidth="1"/>
    <col min="5391" max="5620" width="9.140625" style="2"/>
    <col min="5621" max="5621" width="22.85546875" style="2" bestFit="1" customWidth="1"/>
    <col min="5622" max="5622" width="11.85546875" style="2" bestFit="1" customWidth="1"/>
    <col min="5623" max="5623" width="18.42578125" style="2" bestFit="1" customWidth="1"/>
    <col min="5624" max="5624" width="17.140625" style="2" bestFit="1" customWidth="1"/>
    <col min="5625" max="5625" width="52.85546875" style="2" customWidth="1"/>
    <col min="5626" max="5626" width="52" style="2" bestFit="1" customWidth="1"/>
    <col min="5627" max="5627" width="30.5703125" style="2" bestFit="1" customWidth="1"/>
    <col min="5628" max="5628" width="21.28515625" style="2" bestFit="1" customWidth="1"/>
    <col min="5629" max="5629" width="19.5703125" style="2" bestFit="1" customWidth="1"/>
    <col min="5630" max="5630" width="16.5703125" style="2" bestFit="1" customWidth="1"/>
    <col min="5631" max="5631" width="15" style="2" bestFit="1" customWidth="1"/>
    <col min="5632" max="5632" width="14.42578125" style="2" bestFit="1" customWidth="1"/>
    <col min="5633" max="5633" width="13.5703125" style="2" bestFit="1" customWidth="1"/>
    <col min="5634" max="5634" width="13.85546875" style="2" bestFit="1" customWidth="1"/>
    <col min="5635" max="5635" width="15.7109375" style="2" bestFit="1" customWidth="1"/>
    <col min="5636" max="5636" width="15.28515625" style="2" bestFit="1" customWidth="1"/>
    <col min="5637" max="5637" width="18.140625" style="2" bestFit="1" customWidth="1"/>
    <col min="5638" max="5638" width="11.85546875" style="2" bestFit="1" customWidth="1"/>
    <col min="5639" max="5639" width="10.42578125" style="2" bestFit="1" customWidth="1"/>
    <col min="5640" max="5640" width="12.85546875" style="2" bestFit="1" customWidth="1"/>
    <col min="5641" max="5641" width="9.140625" style="2"/>
    <col min="5642" max="5642" width="11.5703125" style="2" bestFit="1" customWidth="1"/>
    <col min="5643" max="5643" width="9.140625" style="2"/>
    <col min="5644" max="5646" width="9.28515625" style="2" bestFit="1" customWidth="1"/>
    <col min="5647" max="5876" width="9.140625" style="2"/>
    <col min="5877" max="5877" width="22.85546875" style="2" bestFit="1" customWidth="1"/>
    <col min="5878" max="5878" width="11.85546875" style="2" bestFit="1" customWidth="1"/>
    <col min="5879" max="5879" width="18.42578125" style="2" bestFit="1" customWidth="1"/>
    <col min="5880" max="5880" width="17.140625" style="2" bestFit="1" customWidth="1"/>
    <col min="5881" max="5881" width="52.85546875" style="2" customWidth="1"/>
    <col min="5882" max="5882" width="52" style="2" bestFit="1" customWidth="1"/>
    <col min="5883" max="5883" width="30.5703125" style="2" bestFit="1" customWidth="1"/>
    <col min="5884" max="5884" width="21.28515625" style="2" bestFit="1" customWidth="1"/>
    <col min="5885" max="5885" width="19.5703125" style="2" bestFit="1" customWidth="1"/>
    <col min="5886" max="5886" width="16.5703125" style="2" bestFit="1" customWidth="1"/>
    <col min="5887" max="5887" width="15" style="2" bestFit="1" customWidth="1"/>
    <col min="5888" max="5888" width="14.42578125" style="2" bestFit="1" customWidth="1"/>
    <col min="5889" max="5889" width="13.5703125" style="2" bestFit="1" customWidth="1"/>
    <col min="5890" max="5890" width="13.85546875" style="2" bestFit="1" customWidth="1"/>
    <col min="5891" max="5891" width="15.7109375" style="2" bestFit="1" customWidth="1"/>
    <col min="5892" max="5892" width="15.28515625" style="2" bestFit="1" customWidth="1"/>
    <col min="5893" max="5893" width="18.140625" style="2" bestFit="1" customWidth="1"/>
    <col min="5894" max="5894" width="11.85546875" style="2" bestFit="1" customWidth="1"/>
    <col min="5895" max="5895" width="10.42578125" style="2" bestFit="1" customWidth="1"/>
    <col min="5896" max="5896" width="12.85546875" style="2" bestFit="1" customWidth="1"/>
    <col min="5897" max="5897" width="9.140625" style="2"/>
    <col min="5898" max="5898" width="11.5703125" style="2" bestFit="1" customWidth="1"/>
    <col min="5899" max="5899" width="9.140625" style="2"/>
    <col min="5900" max="5902" width="9.28515625" style="2" bestFit="1" customWidth="1"/>
    <col min="5903" max="6132" width="9.140625" style="2"/>
    <col min="6133" max="6133" width="22.85546875" style="2" bestFit="1" customWidth="1"/>
    <col min="6134" max="6134" width="11.85546875" style="2" bestFit="1" customWidth="1"/>
    <col min="6135" max="6135" width="18.42578125" style="2" bestFit="1" customWidth="1"/>
    <col min="6136" max="6136" width="17.140625" style="2" bestFit="1" customWidth="1"/>
    <col min="6137" max="6137" width="52.85546875" style="2" customWidth="1"/>
    <col min="6138" max="6138" width="52" style="2" bestFit="1" customWidth="1"/>
    <col min="6139" max="6139" width="30.5703125" style="2" bestFit="1" customWidth="1"/>
    <col min="6140" max="6140" width="21.28515625" style="2" bestFit="1" customWidth="1"/>
    <col min="6141" max="6141" width="19.5703125" style="2" bestFit="1" customWidth="1"/>
    <col min="6142" max="6142" width="16.5703125" style="2" bestFit="1" customWidth="1"/>
    <col min="6143" max="6143" width="15" style="2" bestFit="1" customWidth="1"/>
    <col min="6144" max="6144" width="14.42578125" style="2" bestFit="1" customWidth="1"/>
    <col min="6145" max="6145" width="13.5703125" style="2" bestFit="1" customWidth="1"/>
    <col min="6146" max="6146" width="13.85546875" style="2" bestFit="1" customWidth="1"/>
    <col min="6147" max="6147" width="15.7109375" style="2" bestFit="1" customWidth="1"/>
    <col min="6148" max="6148" width="15.28515625" style="2" bestFit="1" customWidth="1"/>
    <col min="6149" max="6149" width="18.140625" style="2" bestFit="1" customWidth="1"/>
    <col min="6150" max="6150" width="11.85546875" style="2" bestFit="1" customWidth="1"/>
    <col min="6151" max="6151" width="10.42578125" style="2" bestFit="1" customWidth="1"/>
    <col min="6152" max="6152" width="12.85546875" style="2" bestFit="1" customWidth="1"/>
    <col min="6153" max="6153" width="9.140625" style="2"/>
    <col min="6154" max="6154" width="11.5703125" style="2" bestFit="1" customWidth="1"/>
    <col min="6155" max="6155" width="9.140625" style="2"/>
    <col min="6156" max="6158" width="9.28515625" style="2" bestFit="1" customWidth="1"/>
    <col min="6159" max="6388" width="9.140625" style="2"/>
    <col min="6389" max="6389" width="22.85546875" style="2" bestFit="1" customWidth="1"/>
    <col min="6390" max="6390" width="11.85546875" style="2" bestFit="1" customWidth="1"/>
    <col min="6391" max="6391" width="18.42578125" style="2" bestFit="1" customWidth="1"/>
    <col min="6392" max="6392" width="17.140625" style="2" bestFit="1" customWidth="1"/>
    <col min="6393" max="6393" width="52.85546875" style="2" customWidth="1"/>
    <col min="6394" max="6394" width="52" style="2" bestFit="1" customWidth="1"/>
    <col min="6395" max="6395" width="30.5703125" style="2" bestFit="1" customWidth="1"/>
    <col min="6396" max="6396" width="21.28515625" style="2" bestFit="1" customWidth="1"/>
    <col min="6397" max="6397" width="19.5703125" style="2" bestFit="1" customWidth="1"/>
    <col min="6398" max="6398" width="16.5703125" style="2" bestFit="1" customWidth="1"/>
    <col min="6399" max="6399" width="15" style="2" bestFit="1" customWidth="1"/>
    <col min="6400" max="6400" width="14.42578125" style="2" bestFit="1" customWidth="1"/>
    <col min="6401" max="6401" width="13.5703125" style="2" bestFit="1" customWidth="1"/>
    <col min="6402" max="6402" width="13.85546875" style="2" bestFit="1" customWidth="1"/>
    <col min="6403" max="6403" width="15.7109375" style="2" bestFit="1" customWidth="1"/>
    <col min="6404" max="6404" width="15.28515625" style="2" bestFit="1" customWidth="1"/>
    <col min="6405" max="6405" width="18.140625" style="2" bestFit="1" customWidth="1"/>
    <col min="6406" max="6406" width="11.85546875" style="2" bestFit="1" customWidth="1"/>
    <col min="6407" max="6407" width="10.42578125" style="2" bestFit="1" customWidth="1"/>
    <col min="6408" max="6408" width="12.85546875" style="2" bestFit="1" customWidth="1"/>
    <col min="6409" max="6409" width="9.140625" style="2"/>
    <col min="6410" max="6410" width="11.5703125" style="2" bestFit="1" customWidth="1"/>
    <col min="6411" max="6411" width="9.140625" style="2"/>
    <col min="6412" max="6414" width="9.28515625" style="2" bestFit="1" customWidth="1"/>
    <col min="6415" max="6644" width="9.140625" style="2"/>
    <col min="6645" max="6645" width="22.85546875" style="2" bestFit="1" customWidth="1"/>
    <col min="6646" max="6646" width="11.85546875" style="2" bestFit="1" customWidth="1"/>
    <col min="6647" max="6647" width="18.42578125" style="2" bestFit="1" customWidth="1"/>
    <col min="6648" max="6648" width="17.140625" style="2" bestFit="1" customWidth="1"/>
    <col min="6649" max="6649" width="52.85546875" style="2" customWidth="1"/>
    <col min="6650" max="6650" width="52" style="2" bestFit="1" customWidth="1"/>
    <col min="6651" max="6651" width="30.5703125" style="2" bestFit="1" customWidth="1"/>
    <col min="6652" max="6652" width="21.28515625" style="2" bestFit="1" customWidth="1"/>
    <col min="6653" max="6653" width="19.5703125" style="2" bestFit="1" customWidth="1"/>
    <col min="6654" max="6654" width="16.5703125" style="2" bestFit="1" customWidth="1"/>
    <col min="6655" max="6655" width="15" style="2" bestFit="1" customWidth="1"/>
    <col min="6656" max="6656" width="14.42578125" style="2" bestFit="1" customWidth="1"/>
    <col min="6657" max="6657" width="13.5703125" style="2" bestFit="1" customWidth="1"/>
    <col min="6658" max="6658" width="13.85546875" style="2" bestFit="1" customWidth="1"/>
    <col min="6659" max="6659" width="15.7109375" style="2" bestFit="1" customWidth="1"/>
    <col min="6660" max="6660" width="15.28515625" style="2" bestFit="1" customWidth="1"/>
    <col min="6661" max="6661" width="18.140625" style="2" bestFit="1" customWidth="1"/>
    <col min="6662" max="6662" width="11.85546875" style="2" bestFit="1" customWidth="1"/>
    <col min="6663" max="6663" width="10.42578125" style="2" bestFit="1" customWidth="1"/>
    <col min="6664" max="6664" width="12.85546875" style="2" bestFit="1" customWidth="1"/>
    <col min="6665" max="6665" width="9.140625" style="2"/>
    <col min="6666" max="6666" width="11.5703125" style="2" bestFit="1" customWidth="1"/>
    <col min="6667" max="6667" width="9.140625" style="2"/>
    <col min="6668" max="6670" width="9.28515625" style="2" bestFit="1" customWidth="1"/>
    <col min="6671" max="6900" width="9.140625" style="2"/>
    <col min="6901" max="6901" width="22.85546875" style="2" bestFit="1" customWidth="1"/>
    <col min="6902" max="6902" width="11.85546875" style="2" bestFit="1" customWidth="1"/>
    <col min="6903" max="6903" width="18.42578125" style="2" bestFit="1" customWidth="1"/>
    <col min="6904" max="6904" width="17.140625" style="2" bestFit="1" customWidth="1"/>
    <col min="6905" max="6905" width="52.85546875" style="2" customWidth="1"/>
    <col min="6906" max="6906" width="52" style="2" bestFit="1" customWidth="1"/>
    <col min="6907" max="6907" width="30.5703125" style="2" bestFit="1" customWidth="1"/>
    <col min="6908" max="6908" width="21.28515625" style="2" bestFit="1" customWidth="1"/>
    <col min="6909" max="6909" width="19.5703125" style="2" bestFit="1" customWidth="1"/>
    <col min="6910" max="6910" width="16.5703125" style="2" bestFit="1" customWidth="1"/>
    <col min="6911" max="6911" width="15" style="2" bestFit="1" customWidth="1"/>
    <col min="6912" max="6912" width="14.42578125" style="2" bestFit="1" customWidth="1"/>
    <col min="6913" max="6913" width="13.5703125" style="2" bestFit="1" customWidth="1"/>
    <col min="6914" max="6914" width="13.85546875" style="2" bestFit="1" customWidth="1"/>
    <col min="6915" max="6915" width="15.7109375" style="2" bestFit="1" customWidth="1"/>
    <col min="6916" max="6916" width="15.28515625" style="2" bestFit="1" customWidth="1"/>
    <col min="6917" max="6917" width="18.140625" style="2" bestFit="1" customWidth="1"/>
    <col min="6918" max="6918" width="11.85546875" style="2" bestFit="1" customWidth="1"/>
    <col min="6919" max="6919" width="10.42578125" style="2" bestFit="1" customWidth="1"/>
    <col min="6920" max="6920" width="12.85546875" style="2" bestFit="1" customWidth="1"/>
    <col min="6921" max="6921" width="9.140625" style="2"/>
    <col min="6922" max="6922" width="11.5703125" style="2" bestFit="1" customWidth="1"/>
    <col min="6923" max="6923" width="9.140625" style="2"/>
    <col min="6924" max="6926" width="9.28515625" style="2" bestFit="1" customWidth="1"/>
    <col min="6927" max="7156" width="9.140625" style="2"/>
    <col min="7157" max="7157" width="22.85546875" style="2" bestFit="1" customWidth="1"/>
    <col min="7158" max="7158" width="11.85546875" style="2" bestFit="1" customWidth="1"/>
    <col min="7159" max="7159" width="18.42578125" style="2" bestFit="1" customWidth="1"/>
    <col min="7160" max="7160" width="17.140625" style="2" bestFit="1" customWidth="1"/>
    <col min="7161" max="7161" width="52.85546875" style="2" customWidth="1"/>
    <col min="7162" max="7162" width="52" style="2" bestFit="1" customWidth="1"/>
    <col min="7163" max="7163" width="30.5703125" style="2" bestFit="1" customWidth="1"/>
    <col min="7164" max="7164" width="21.28515625" style="2" bestFit="1" customWidth="1"/>
    <col min="7165" max="7165" width="19.5703125" style="2" bestFit="1" customWidth="1"/>
    <col min="7166" max="7166" width="16.5703125" style="2" bestFit="1" customWidth="1"/>
    <col min="7167" max="7167" width="15" style="2" bestFit="1" customWidth="1"/>
    <col min="7168" max="7168" width="14.42578125" style="2" bestFit="1" customWidth="1"/>
    <col min="7169" max="7169" width="13.5703125" style="2" bestFit="1" customWidth="1"/>
    <col min="7170" max="7170" width="13.85546875" style="2" bestFit="1" customWidth="1"/>
    <col min="7171" max="7171" width="15.7109375" style="2" bestFit="1" customWidth="1"/>
    <col min="7172" max="7172" width="15.28515625" style="2" bestFit="1" customWidth="1"/>
    <col min="7173" max="7173" width="18.140625" style="2" bestFit="1" customWidth="1"/>
    <col min="7174" max="7174" width="11.85546875" style="2" bestFit="1" customWidth="1"/>
    <col min="7175" max="7175" width="10.42578125" style="2" bestFit="1" customWidth="1"/>
    <col min="7176" max="7176" width="12.85546875" style="2" bestFit="1" customWidth="1"/>
    <col min="7177" max="7177" width="9.140625" style="2"/>
    <col min="7178" max="7178" width="11.5703125" style="2" bestFit="1" customWidth="1"/>
    <col min="7179" max="7179" width="9.140625" style="2"/>
    <col min="7180" max="7182" width="9.28515625" style="2" bestFit="1" customWidth="1"/>
    <col min="7183" max="7412" width="9.140625" style="2"/>
    <col min="7413" max="7413" width="22.85546875" style="2" bestFit="1" customWidth="1"/>
    <col min="7414" max="7414" width="11.85546875" style="2" bestFit="1" customWidth="1"/>
    <col min="7415" max="7415" width="18.42578125" style="2" bestFit="1" customWidth="1"/>
    <col min="7416" max="7416" width="17.140625" style="2" bestFit="1" customWidth="1"/>
    <col min="7417" max="7417" width="52.85546875" style="2" customWidth="1"/>
    <col min="7418" max="7418" width="52" style="2" bestFit="1" customWidth="1"/>
    <col min="7419" max="7419" width="30.5703125" style="2" bestFit="1" customWidth="1"/>
    <col min="7420" max="7420" width="21.28515625" style="2" bestFit="1" customWidth="1"/>
    <col min="7421" max="7421" width="19.5703125" style="2" bestFit="1" customWidth="1"/>
    <col min="7422" max="7422" width="16.5703125" style="2" bestFit="1" customWidth="1"/>
    <col min="7423" max="7423" width="15" style="2" bestFit="1" customWidth="1"/>
    <col min="7424" max="7424" width="14.42578125" style="2" bestFit="1" customWidth="1"/>
    <col min="7425" max="7425" width="13.5703125" style="2" bestFit="1" customWidth="1"/>
    <col min="7426" max="7426" width="13.85546875" style="2" bestFit="1" customWidth="1"/>
    <col min="7427" max="7427" width="15.7109375" style="2" bestFit="1" customWidth="1"/>
    <col min="7428" max="7428" width="15.28515625" style="2" bestFit="1" customWidth="1"/>
    <col min="7429" max="7429" width="18.140625" style="2" bestFit="1" customWidth="1"/>
    <col min="7430" max="7430" width="11.85546875" style="2" bestFit="1" customWidth="1"/>
    <col min="7431" max="7431" width="10.42578125" style="2" bestFit="1" customWidth="1"/>
    <col min="7432" max="7432" width="12.85546875" style="2" bestFit="1" customWidth="1"/>
    <col min="7433" max="7433" width="9.140625" style="2"/>
    <col min="7434" max="7434" width="11.5703125" style="2" bestFit="1" customWidth="1"/>
    <col min="7435" max="7435" width="9.140625" style="2"/>
    <col min="7436" max="7438" width="9.28515625" style="2" bestFit="1" customWidth="1"/>
    <col min="7439" max="7668" width="9.140625" style="2"/>
    <col min="7669" max="7669" width="22.85546875" style="2" bestFit="1" customWidth="1"/>
    <col min="7670" max="7670" width="11.85546875" style="2" bestFit="1" customWidth="1"/>
    <col min="7671" max="7671" width="18.42578125" style="2" bestFit="1" customWidth="1"/>
    <col min="7672" max="7672" width="17.140625" style="2" bestFit="1" customWidth="1"/>
    <col min="7673" max="7673" width="52.85546875" style="2" customWidth="1"/>
    <col min="7674" max="7674" width="52" style="2" bestFit="1" customWidth="1"/>
    <col min="7675" max="7675" width="30.5703125" style="2" bestFit="1" customWidth="1"/>
    <col min="7676" max="7676" width="21.28515625" style="2" bestFit="1" customWidth="1"/>
    <col min="7677" max="7677" width="19.5703125" style="2" bestFit="1" customWidth="1"/>
    <col min="7678" max="7678" width="16.5703125" style="2" bestFit="1" customWidth="1"/>
    <col min="7679" max="7679" width="15" style="2" bestFit="1" customWidth="1"/>
    <col min="7680" max="7680" width="14.42578125" style="2" bestFit="1" customWidth="1"/>
    <col min="7681" max="7681" width="13.5703125" style="2" bestFit="1" customWidth="1"/>
    <col min="7682" max="7682" width="13.85546875" style="2" bestFit="1" customWidth="1"/>
    <col min="7683" max="7683" width="15.7109375" style="2" bestFit="1" customWidth="1"/>
    <col min="7684" max="7684" width="15.28515625" style="2" bestFit="1" customWidth="1"/>
    <col min="7685" max="7685" width="18.140625" style="2" bestFit="1" customWidth="1"/>
    <col min="7686" max="7686" width="11.85546875" style="2" bestFit="1" customWidth="1"/>
    <col min="7687" max="7687" width="10.42578125" style="2" bestFit="1" customWidth="1"/>
    <col min="7688" max="7688" width="12.85546875" style="2" bestFit="1" customWidth="1"/>
    <col min="7689" max="7689" width="9.140625" style="2"/>
    <col min="7690" max="7690" width="11.5703125" style="2" bestFit="1" customWidth="1"/>
    <col min="7691" max="7691" width="9.140625" style="2"/>
    <col min="7692" max="7694" width="9.28515625" style="2" bestFit="1" customWidth="1"/>
    <col min="7695" max="7924" width="9.140625" style="2"/>
    <col min="7925" max="7925" width="22.85546875" style="2" bestFit="1" customWidth="1"/>
    <col min="7926" max="7926" width="11.85546875" style="2" bestFit="1" customWidth="1"/>
    <col min="7927" max="7927" width="18.42578125" style="2" bestFit="1" customWidth="1"/>
    <col min="7928" max="7928" width="17.140625" style="2" bestFit="1" customWidth="1"/>
    <col min="7929" max="7929" width="52.85546875" style="2" customWidth="1"/>
    <col min="7930" max="7930" width="52" style="2" bestFit="1" customWidth="1"/>
    <col min="7931" max="7931" width="30.5703125" style="2" bestFit="1" customWidth="1"/>
    <col min="7932" max="7932" width="21.28515625" style="2" bestFit="1" customWidth="1"/>
    <col min="7933" max="7933" width="19.5703125" style="2" bestFit="1" customWidth="1"/>
    <col min="7934" max="7934" width="16.5703125" style="2" bestFit="1" customWidth="1"/>
    <col min="7935" max="7935" width="15" style="2" bestFit="1" customWidth="1"/>
    <col min="7936" max="7936" width="14.42578125" style="2" bestFit="1" customWidth="1"/>
    <col min="7937" max="7937" width="13.5703125" style="2" bestFit="1" customWidth="1"/>
    <col min="7938" max="7938" width="13.85546875" style="2" bestFit="1" customWidth="1"/>
    <col min="7939" max="7939" width="15.7109375" style="2" bestFit="1" customWidth="1"/>
    <col min="7940" max="7940" width="15.28515625" style="2" bestFit="1" customWidth="1"/>
    <col min="7941" max="7941" width="18.140625" style="2" bestFit="1" customWidth="1"/>
    <col min="7942" max="7942" width="11.85546875" style="2" bestFit="1" customWidth="1"/>
    <col min="7943" max="7943" width="10.42578125" style="2" bestFit="1" customWidth="1"/>
    <col min="7944" max="7944" width="12.85546875" style="2" bestFit="1" customWidth="1"/>
    <col min="7945" max="7945" width="9.140625" style="2"/>
    <col min="7946" max="7946" width="11.5703125" style="2" bestFit="1" customWidth="1"/>
    <col min="7947" max="7947" width="9.140625" style="2"/>
    <col min="7948" max="7950" width="9.28515625" style="2" bestFit="1" customWidth="1"/>
    <col min="7951" max="8180" width="9.140625" style="2"/>
    <col min="8181" max="8181" width="22.85546875" style="2" bestFit="1" customWidth="1"/>
    <col min="8182" max="8182" width="11.85546875" style="2" bestFit="1" customWidth="1"/>
    <col min="8183" max="8183" width="18.42578125" style="2" bestFit="1" customWidth="1"/>
    <col min="8184" max="8184" width="17.140625" style="2" bestFit="1" customWidth="1"/>
    <col min="8185" max="8185" width="52.85546875" style="2" customWidth="1"/>
    <col min="8186" max="8186" width="52" style="2" bestFit="1" customWidth="1"/>
    <col min="8187" max="8187" width="30.5703125" style="2" bestFit="1" customWidth="1"/>
    <col min="8188" max="8188" width="21.28515625" style="2" bestFit="1" customWidth="1"/>
    <col min="8189" max="8189" width="19.5703125" style="2" bestFit="1" customWidth="1"/>
    <col min="8190" max="8190" width="16.5703125" style="2" bestFit="1" customWidth="1"/>
    <col min="8191" max="8191" width="15" style="2" bestFit="1" customWidth="1"/>
    <col min="8192" max="8192" width="14.42578125" style="2" bestFit="1" customWidth="1"/>
    <col min="8193" max="8193" width="13.5703125" style="2" bestFit="1" customWidth="1"/>
    <col min="8194" max="8194" width="13.85546875" style="2" bestFit="1" customWidth="1"/>
    <col min="8195" max="8195" width="15.7109375" style="2" bestFit="1" customWidth="1"/>
    <col min="8196" max="8196" width="15.28515625" style="2" bestFit="1" customWidth="1"/>
    <col min="8197" max="8197" width="18.140625" style="2" bestFit="1" customWidth="1"/>
    <col min="8198" max="8198" width="11.85546875" style="2" bestFit="1" customWidth="1"/>
    <col min="8199" max="8199" width="10.42578125" style="2" bestFit="1" customWidth="1"/>
    <col min="8200" max="8200" width="12.85546875" style="2" bestFit="1" customWidth="1"/>
    <col min="8201" max="8201" width="9.140625" style="2"/>
    <col min="8202" max="8202" width="11.5703125" style="2" bestFit="1" customWidth="1"/>
    <col min="8203" max="8203" width="9.140625" style="2"/>
    <col min="8204" max="8206" width="9.28515625" style="2" bestFit="1" customWidth="1"/>
    <col min="8207" max="8436" width="9.140625" style="2"/>
    <col min="8437" max="8437" width="22.85546875" style="2" bestFit="1" customWidth="1"/>
    <col min="8438" max="8438" width="11.85546875" style="2" bestFit="1" customWidth="1"/>
    <col min="8439" max="8439" width="18.42578125" style="2" bestFit="1" customWidth="1"/>
    <col min="8440" max="8440" width="17.140625" style="2" bestFit="1" customWidth="1"/>
    <col min="8441" max="8441" width="52.85546875" style="2" customWidth="1"/>
    <col min="8442" max="8442" width="52" style="2" bestFit="1" customWidth="1"/>
    <col min="8443" max="8443" width="30.5703125" style="2" bestFit="1" customWidth="1"/>
    <col min="8444" max="8444" width="21.28515625" style="2" bestFit="1" customWidth="1"/>
    <col min="8445" max="8445" width="19.5703125" style="2" bestFit="1" customWidth="1"/>
    <col min="8446" max="8446" width="16.5703125" style="2" bestFit="1" customWidth="1"/>
    <col min="8447" max="8447" width="15" style="2" bestFit="1" customWidth="1"/>
    <col min="8448" max="8448" width="14.42578125" style="2" bestFit="1" customWidth="1"/>
    <col min="8449" max="8449" width="13.5703125" style="2" bestFit="1" customWidth="1"/>
    <col min="8450" max="8450" width="13.85546875" style="2" bestFit="1" customWidth="1"/>
    <col min="8451" max="8451" width="15.7109375" style="2" bestFit="1" customWidth="1"/>
    <col min="8452" max="8452" width="15.28515625" style="2" bestFit="1" customWidth="1"/>
    <col min="8453" max="8453" width="18.140625" style="2" bestFit="1" customWidth="1"/>
    <col min="8454" max="8454" width="11.85546875" style="2" bestFit="1" customWidth="1"/>
    <col min="8455" max="8455" width="10.42578125" style="2" bestFit="1" customWidth="1"/>
    <col min="8456" max="8456" width="12.85546875" style="2" bestFit="1" customWidth="1"/>
    <col min="8457" max="8457" width="9.140625" style="2"/>
    <col min="8458" max="8458" width="11.5703125" style="2" bestFit="1" customWidth="1"/>
    <col min="8459" max="8459" width="9.140625" style="2"/>
    <col min="8460" max="8462" width="9.28515625" style="2" bestFit="1" customWidth="1"/>
    <col min="8463" max="8692" width="9.140625" style="2"/>
    <col min="8693" max="8693" width="22.85546875" style="2" bestFit="1" customWidth="1"/>
    <col min="8694" max="8694" width="11.85546875" style="2" bestFit="1" customWidth="1"/>
    <col min="8695" max="8695" width="18.42578125" style="2" bestFit="1" customWidth="1"/>
    <col min="8696" max="8696" width="17.140625" style="2" bestFit="1" customWidth="1"/>
    <col min="8697" max="8697" width="52.85546875" style="2" customWidth="1"/>
    <col min="8698" max="8698" width="52" style="2" bestFit="1" customWidth="1"/>
    <col min="8699" max="8699" width="30.5703125" style="2" bestFit="1" customWidth="1"/>
    <col min="8700" max="8700" width="21.28515625" style="2" bestFit="1" customWidth="1"/>
    <col min="8701" max="8701" width="19.5703125" style="2" bestFit="1" customWidth="1"/>
    <col min="8702" max="8702" width="16.5703125" style="2" bestFit="1" customWidth="1"/>
    <col min="8703" max="8703" width="15" style="2" bestFit="1" customWidth="1"/>
    <col min="8704" max="8704" width="14.42578125" style="2" bestFit="1" customWidth="1"/>
    <col min="8705" max="8705" width="13.5703125" style="2" bestFit="1" customWidth="1"/>
    <col min="8706" max="8706" width="13.85546875" style="2" bestFit="1" customWidth="1"/>
    <col min="8707" max="8707" width="15.7109375" style="2" bestFit="1" customWidth="1"/>
    <col min="8708" max="8708" width="15.28515625" style="2" bestFit="1" customWidth="1"/>
    <col min="8709" max="8709" width="18.140625" style="2" bestFit="1" customWidth="1"/>
    <col min="8710" max="8710" width="11.85546875" style="2" bestFit="1" customWidth="1"/>
    <col min="8711" max="8711" width="10.42578125" style="2" bestFit="1" customWidth="1"/>
    <col min="8712" max="8712" width="12.85546875" style="2" bestFit="1" customWidth="1"/>
    <col min="8713" max="8713" width="9.140625" style="2"/>
    <col min="8714" max="8714" width="11.5703125" style="2" bestFit="1" customWidth="1"/>
    <col min="8715" max="8715" width="9.140625" style="2"/>
    <col min="8716" max="8718" width="9.28515625" style="2" bestFit="1" customWidth="1"/>
    <col min="8719" max="8948" width="9.140625" style="2"/>
    <col min="8949" max="8949" width="22.85546875" style="2" bestFit="1" customWidth="1"/>
    <col min="8950" max="8950" width="11.85546875" style="2" bestFit="1" customWidth="1"/>
    <col min="8951" max="8951" width="18.42578125" style="2" bestFit="1" customWidth="1"/>
    <col min="8952" max="8952" width="17.140625" style="2" bestFit="1" customWidth="1"/>
    <col min="8953" max="8953" width="52.85546875" style="2" customWidth="1"/>
    <col min="8954" max="8954" width="52" style="2" bestFit="1" customWidth="1"/>
    <col min="8955" max="8955" width="30.5703125" style="2" bestFit="1" customWidth="1"/>
    <col min="8956" max="8956" width="21.28515625" style="2" bestFit="1" customWidth="1"/>
    <col min="8957" max="8957" width="19.5703125" style="2" bestFit="1" customWidth="1"/>
    <col min="8958" max="8958" width="16.5703125" style="2" bestFit="1" customWidth="1"/>
    <col min="8959" max="8959" width="15" style="2" bestFit="1" customWidth="1"/>
    <col min="8960" max="8960" width="14.42578125" style="2" bestFit="1" customWidth="1"/>
    <col min="8961" max="8961" width="13.5703125" style="2" bestFit="1" customWidth="1"/>
    <col min="8962" max="8962" width="13.85546875" style="2" bestFit="1" customWidth="1"/>
    <col min="8963" max="8963" width="15.7109375" style="2" bestFit="1" customWidth="1"/>
    <col min="8964" max="8964" width="15.28515625" style="2" bestFit="1" customWidth="1"/>
    <col min="8965" max="8965" width="18.140625" style="2" bestFit="1" customWidth="1"/>
    <col min="8966" max="8966" width="11.85546875" style="2" bestFit="1" customWidth="1"/>
    <col min="8967" max="8967" width="10.42578125" style="2" bestFit="1" customWidth="1"/>
    <col min="8968" max="8968" width="12.85546875" style="2" bestFit="1" customWidth="1"/>
    <col min="8969" max="8969" width="9.140625" style="2"/>
    <col min="8970" max="8970" width="11.5703125" style="2" bestFit="1" customWidth="1"/>
    <col min="8971" max="8971" width="9.140625" style="2"/>
    <col min="8972" max="8974" width="9.28515625" style="2" bestFit="1" customWidth="1"/>
    <col min="8975" max="9204" width="9.140625" style="2"/>
    <col min="9205" max="9205" width="22.85546875" style="2" bestFit="1" customWidth="1"/>
    <col min="9206" max="9206" width="11.85546875" style="2" bestFit="1" customWidth="1"/>
    <col min="9207" max="9207" width="18.42578125" style="2" bestFit="1" customWidth="1"/>
    <col min="9208" max="9208" width="17.140625" style="2" bestFit="1" customWidth="1"/>
    <col min="9209" max="9209" width="52.85546875" style="2" customWidth="1"/>
    <col min="9210" max="9210" width="52" style="2" bestFit="1" customWidth="1"/>
    <col min="9211" max="9211" width="30.5703125" style="2" bestFit="1" customWidth="1"/>
    <col min="9212" max="9212" width="21.28515625" style="2" bestFit="1" customWidth="1"/>
    <col min="9213" max="9213" width="19.5703125" style="2" bestFit="1" customWidth="1"/>
    <col min="9214" max="9214" width="16.5703125" style="2" bestFit="1" customWidth="1"/>
    <col min="9215" max="9215" width="15" style="2" bestFit="1" customWidth="1"/>
    <col min="9216" max="9216" width="14.42578125" style="2" bestFit="1" customWidth="1"/>
    <col min="9217" max="9217" width="13.5703125" style="2" bestFit="1" customWidth="1"/>
    <col min="9218" max="9218" width="13.85546875" style="2" bestFit="1" customWidth="1"/>
    <col min="9219" max="9219" width="15.7109375" style="2" bestFit="1" customWidth="1"/>
    <col min="9220" max="9220" width="15.28515625" style="2" bestFit="1" customWidth="1"/>
    <col min="9221" max="9221" width="18.140625" style="2" bestFit="1" customWidth="1"/>
    <col min="9222" max="9222" width="11.85546875" style="2" bestFit="1" customWidth="1"/>
    <col min="9223" max="9223" width="10.42578125" style="2" bestFit="1" customWidth="1"/>
    <col min="9224" max="9224" width="12.85546875" style="2" bestFit="1" customWidth="1"/>
    <col min="9225" max="9225" width="9.140625" style="2"/>
    <col min="9226" max="9226" width="11.5703125" style="2" bestFit="1" customWidth="1"/>
    <col min="9227" max="9227" width="9.140625" style="2"/>
    <col min="9228" max="9230" width="9.28515625" style="2" bestFit="1" customWidth="1"/>
    <col min="9231" max="9460" width="9.140625" style="2"/>
    <col min="9461" max="9461" width="22.85546875" style="2" bestFit="1" customWidth="1"/>
    <col min="9462" max="9462" width="11.85546875" style="2" bestFit="1" customWidth="1"/>
    <col min="9463" max="9463" width="18.42578125" style="2" bestFit="1" customWidth="1"/>
    <col min="9464" max="9464" width="17.140625" style="2" bestFit="1" customWidth="1"/>
    <col min="9465" max="9465" width="52.85546875" style="2" customWidth="1"/>
    <col min="9466" max="9466" width="52" style="2" bestFit="1" customWidth="1"/>
    <col min="9467" max="9467" width="30.5703125" style="2" bestFit="1" customWidth="1"/>
    <col min="9468" max="9468" width="21.28515625" style="2" bestFit="1" customWidth="1"/>
    <col min="9469" max="9469" width="19.5703125" style="2" bestFit="1" customWidth="1"/>
    <col min="9470" max="9470" width="16.5703125" style="2" bestFit="1" customWidth="1"/>
    <col min="9471" max="9471" width="15" style="2" bestFit="1" customWidth="1"/>
    <col min="9472" max="9472" width="14.42578125" style="2" bestFit="1" customWidth="1"/>
    <col min="9473" max="9473" width="13.5703125" style="2" bestFit="1" customWidth="1"/>
    <col min="9474" max="9474" width="13.85546875" style="2" bestFit="1" customWidth="1"/>
    <col min="9475" max="9475" width="15.7109375" style="2" bestFit="1" customWidth="1"/>
    <col min="9476" max="9476" width="15.28515625" style="2" bestFit="1" customWidth="1"/>
    <col min="9477" max="9477" width="18.140625" style="2" bestFit="1" customWidth="1"/>
    <col min="9478" max="9478" width="11.85546875" style="2" bestFit="1" customWidth="1"/>
    <col min="9479" max="9479" width="10.42578125" style="2" bestFit="1" customWidth="1"/>
    <col min="9480" max="9480" width="12.85546875" style="2" bestFit="1" customWidth="1"/>
    <col min="9481" max="9481" width="9.140625" style="2"/>
    <col min="9482" max="9482" width="11.5703125" style="2" bestFit="1" customWidth="1"/>
    <col min="9483" max="9483" width="9.140625" style="2"/>
    <col min="9484" max="9486" width="9.28515625" style="2" bestFit="1" customWidth="1"/>
    <col min="9487" max="9716" width="9.140625" style="2"/>
    <col min="9717" max="9717" width="22.85546875" style="2" bestFit="1" customWidth="1"/>
    <col min="9718" max="9718" width="11.85546875" style="2" bestFit="1" customWidth="1"/>
    <col min="9719" max="9719" width="18.42578125" style="2" bestFit="1" customWidth="1"/>
    <col min="9720" max="9720" width="17.140625" style="2" bestFit="1" customWidth="1"/>
    <col min="9721" max="9721" width="52.85546875" style="2" customWidth="1"/>
    <col min="9722" max="9722" width="52" style="2" bestFit="1" customWidth="1"/>
    <col min="9723" max="9723" width="30.5703125" style="2" bestFit="1" customWidth="1"/>
    <col min="9724" max="9724" width="21.28515625" style="2" bestFit="1" customWidth="1"/>
    <col min="9725" max="9725" width="19.5703125" style="2" bestFit="1" customWidth="1"/>
    <col min="9726" max="9726" width="16.5703125" style="2" bestFit="1" customWidth="1"/>
    <col min="9727" max="9727" width="15" style="2" bestFit="1" customWidth="1"/>
    <col min="9728" max="9728" width="14.42578125" style="2" bestFit="1" customWidth="1"/>
    <col min="9729" max="9729" width="13.5703125" style="2" bestFit="1" customWidth="1"/>
    <col min="9730" max="9730" width="13.85546875" style="2" bestFit="1" customWidth="1"/>
    <col min="9731" max="9731" width="15.7109375" style="2" bestFit="1" customWidth="1"/>
    <col min="9732" max="9732" width="15.28515625" style="2" bestFit="1" customWidth="1"/>
    <col min="9733" max="9733" width="18.140625" style="2" bestFit="1" customWidth="1"/>
    <col min="9734" max="9734" width="11.85546875" style="2" bestFit="1" customWidth="1"/>
    <col min="9735" max="9735" width="10.42578125" style="2" bestFit="1" customWidth="1"/>
    <col min="9736" max="9736" width="12.85546875" style="2" bestFit="1" customWidth="1"/>
    <col min="9737" max="9737" width="9.140625" style="2"/>
    <col min="9738" max="9738" width="11.5703125" style="2" bestFit="1" customWidth="1"/>
    <col min="9739" max="9739" width="9.140625" style="2"/>
    <col min="9740" max="9742" width="9.28515625" style="2" bestFit="1" customWidth="1"/>
    <col min="9743" max="9972" width="9.140625" style="2"/>
    <col min="9973" max="9973" width="22.85546875" style="2" bestFit="1" customWidth="1"/>
    <col min="9974" max="9974" width="11.85546875" style="2" bestFit="1" customWidth="1"/>
    <col min="9975" max="9975" width="18.42578125" style="2" bestFit="1" customWidth="1"/>
    <col min="9976" max="9976" width="17.140625" style="2" bestFit="1" customWidth="1"/>
    <col min="9977" max="9977" width="52.85546875" style="2" customWidth="1"/>
    <col min="9978" max="9978" width="52" style="2" bestFit="1" customWidth="1"/>
    <col min="9979" max="9979" width="30.5703125" style="2" bestFit="1" customWidth="1"/>
    <col min="9980" max="9980" width="21.28515625" style="2" bestFit="1" customWidth="1"/>
    <col min="9981" max="9981" width="19.5703125" style="2" bestFit="1" customWidth="1"/>
    <col min="9982" max="9982" width="16.5703125" style="2" bestFit="1" customWidth="1"/>
    <col min="9983" max="9983" width="15" style="2" bestFit="1" customWidth="1"/>
    <col min="9984" max="9984" width="14.42578125" style="2" bestFit="1" customWidth="1"/>
    <col min="9985" max="9985" width="13.5703125" style="2" bestFit="1" customWidth="1"/>
    <col min="9986" max="9986" width="13.85546875" style="2" bestFit="1" customWidth="1"/>
    <col min="9987" max="9987" width="15.7109375" style="2" bestFit="1" customWidth="1"/>
    <col min="9988" max="9988" width="15.28515625" style="2" bestFit="1" customWidth="1"/>
    <col min="9989" max="9989" width="18.140625" style="2" bestFit="1" customWidth="1"/>
    <col min="9990" max="9990" width="11.85546875" style="2" bestFit="1" customWidth="1"/>
    <col min="9991" max="9991" width="10.42578125" style="2" bestFit="1" customWidth="1"/>
    <col min="9992" max="9992" width="12.85546875" style="2" bestFit="1" customWidth="1"/>
    <col min="9993" max="9993" width="9.140625" style="2"/>
    <col min="9994" max="9994" width="11.5703125" style="2" bestFit="1" customWidth="1"/>
    <col min="9995" max="9995" width="9.140625" style="2"/>
    <col min="9996" max="9998" width="9.28515625" style="2" bestFit="1" customWidth="1"/>
    <col min="9999" max="10228" width="9.140625" style="2"/>
    <col min="10229" max="10229" width="22.85546875" style="2" bestFit="1" customWidth="1"/>
    <col min="10230" max="10230" width="11.85546875" style="2" bestFit="1" customWidth="1"/>
    <col min="10231" max="10231" width="18.42578125" style="2" bestFit="1" customWidth="1"/>
    <col min="10232" max="10232" width="17.140625" style="2" bestFit="1" customWidth="1"/>
    <col min="10233" max="10233" width="52.85546875" style="2" customWidth="1"/>
    <col min="10234" max="10234" width="52" style="2" bestFit="1" customWidth="1"/>
    <col min="10235" max="10235" width="30.5703125" style="2" bestFit="1" customWidth="1"/>
    <col min="10236" max="10236" width="21.28515625" style="2" bestFit="1" customWidth="1"/>
    <col min="10237" max="10237" width="19.5703125" style="2" bestFit="1" customWidth="1"/>
    <col min="10238" max="10238" width="16.5703125" style="2" bestFit="1" customWidth="1"/>
    <col min="10239" max="10239" width="15" style="2" bestFit="1" customWidth="1"/>
    <col min="10240" max="10240" width="14.42578125" style="2" bestFit="1" customWidth="1"/>
    <col min="10241" max="10241" width="13.5703125" style="2" bestFit="1" customWidth="1"/>
    <col min="10242" max="10242" width="13.85546875" style="2" bestFit="1" customWidth="1"/>
    <col min="10243" max="10243" width="15.7109375" style="2" bestFit="1" customWidth="1"/>
    <col min="10244" max="10244" width="15.28515625" style="2" bestFit="1" customWidth="1"/>
    <col min="10245" max="10245" width="18.140625" style="2" bestFit="1" customWidth="1"/>
    <col min="10246" max="10246" width="11.85546875" style="2" bestFit="1" customWidth="1"/>
    <col min="10247" max="10247" width="10.42578125" style="2" bestFit="1" customWidth="1"/>
    <col min="10248" max="10248" width="12.85546875" style="2" bestFit="1" customWidth="1"/>
    <col min="10249" max="10249" width="9.140625" style="2"/>
    <col min="10250" max="10250" width="11.5703125" style="2" bestFit="1" customWidth="1"/>
    <col min="10251" max="10251" width="9.140625" style="2"/>
    <col min="10252" max="10254" width="9.28515625" style="2" bestFit="1" customWidth="1"/>
    <col min="10255" max="10484" width="9.140625" style="2"/>
    <col min="10485" max="10485" width="22.85546875" style="2" bestFit="1" customWidth="1"/>
    <col min="10486" max="10486" width="11.85546875" style="2" bestFit="1" customWidth="1"/>
    <col min="10487" max="10487" width="18.42578125" style="2" bestFit="1" customWidth="1"/>
    <col min="10488" max="10488" width="17.140625" style="2" bestFit="1" customWidth="1"/>
    <col min="10489" max="10489" width="52.85546875" style="2" customWidth="1"/>
    <col min="10490" max="10490" width="52" style="2" bestFit="1" customWidth="1"/>
    <col min="10491" max="10491" width="30.5703125" style="2" bestFit="1" customWidth="1"/>
    <col min="10492" max="10492" width="21.28515625" style="2" bestFit="1" customWidth="1"/>
    <col min="10493" max="10493" width="19.5703125" style="2" bestFit="1" customWidth="1"/>
    <col min="10494" max="10494" width="16.5703125" style="2" bestFit="1" customWidth="1"/>
    <col min="10495" max="10495" width="15" style="2" bestFit="1" customWidth="1"/>
    <col min="10496" max="10496" width="14.42578125" style="2" bestFit="1" customWidth="1"/>
    <col min="10497" max="10497" width="13.5703125" style="2" bestFit="1" customWidth="1"/>
    <col min="10498" max="10498" width="13.85546875" style="2" bestFit="1" customWidth="1"/>
    <col min="10499" max="10499" width="15.7109375" style="2" bestFit="1" customWidth="1"/>
    <col min="10500" max="10500" width="15.28515625" style="2" bestFit="1" customWidth="1"/>
    <col min="10501" max="10501" width="18.140625" style="2" bestFit="1" customWidth="1"/>
    <col min="10502" max="10502" width="11.85546875" style="2" bestFit="1" customWidth="1"/>
    <col min="10503" max="10503" width="10.42578125" style="2" bestFit="1" customWidth="1"/>
    <col min="10504" max="10504" width="12.85546875" style="2" bestFit="1" customWidth="1"/>
    <col min="10505" max="10505" width="9.140625" style="2"/>
    <col min="10506" max="10506" width="11.5703125" style="2" bestFit="1" customWidth="1"/>
    <col min="10507" max="10507" width="9.140625" style="2"/>
    <col min="10508" max="10510" width="9.28515625" style="2" bestFit="1" customWidth="1"/>
    <col min="10511" max="10740" width="9.140625" style="2"/>
    <col min="10741" max="10741" width="22.85546875" style="2" bestFit="1" customWidth="1"/>
    <col min="10742" max="10742" width="11.85546875" style="2" bestFit="1" customWidth="1"/>
    <col min="10743" max="10743" width="18.42578125" style="2" bestFit="1" customWidth="1"/>
    <col min="10744" max="10744" width="17.140625" style="2" bestFit="1" customWidth="1"/>
    <col min="10745" max="10745" width="52.85546875" style="2" customWidth="1"/>
    <col min="10746" max="10746" width="52" style="2" bestFit="1" customWidth="1"/>
    <col min="10747" max="10747" width="30.5703125" style="2" bestFit="1" customWidth="1"/>
    <col min="10748" max="10748" width="21.28515625" style="2" bestFit="1" customWidth="1"/>
    <col min="10749" max="10749" width="19.5703125" style="2" bestFit="1" customWidth="1"/>
    <col min="10750" max="10750" width="16.5703125" style="2" bestFit="1" customWidth="1"/>
    <col min="10751" max="10751" width="15" style="2" bestFit="1" customWidth="1"/>
    <col min="10752" max="10752" width="14.42578125" style="2" bestFit="1" customWidth="1"/>
    <col min="10753" max="10753" width="13.5703125" style="2" bestFit="1" customWidth="1"/>
    <col min="10754" max="10754" width="13.85546875" style="2" bestFit="1" customWidth="1"/>
    <col min="10755" max="10755" width="15.7109375" style="2" bestFit="1" customWidth="1"/>
    <col min="10756" max="10756" width="15.28515625" style="2" bestFit="1" customWidth="1"/>
    <col min="10757" max="10757" width="18.140625" style="2" bestFit="1" customWidth="1"/>
    <col min="10758" max="10758" width="11.85546875" style="2" bestFit="1" customWidth="1"/>
    <col min="10759" max="10759" width="10.42578125" style="2" bestFit="1" customWidth="1"/>
    <col min="10760" max="10760" width="12.85546875" style="2" bestFit="1" customWidth="1"/>
    <col min="10761" max="10761" width="9.140625" style="2"/>
    <col min="10762" max="10762" width="11.5703125" style="2" bestFit="1" customWidth="1"/>
    <col min="10763" max="10763" width="9.140625" style="2"/>
    <col min="10764" max="10766" width="9.28515625" style="2" bestFit="1" customWidth="1"/>
    <col min="10767" max="10996" width="9.140625" style="2"/>
    <col min="10997" max="10997" width="22.85546875" style="2" bestFit="1" customWidth="1"/>
    <col min="10998" max="10998" width="11.85546875" style="2" bestFit="1" customWidth="1"/>
    <col min="10999" max="10999" width="18.42578125" style="2" bestFit="1" customWidth="1"/>
    <col min="11000" max="11000" width="17.140625" style="2" bestFit="1" customWidth="1"/>
    <col min="11001" max="11001" width="52.85546875" style="2" customWidth="1"/>
    <col min="11002" max="11002" width="52" style="2" bestFit="1" customWidth="1"/>
    <col min="11003" max="11003" width="30.5703125" style="2" bestFit="1" customWidth="1"/>
    <col min="11004" max="11004" width="21.28515625" style="2" bestFit="1" customWidth="1"/>
    <col min="11005" max="11005" width="19.5703125" style="2" bestFit="1" customWidth="1"/>
    <col min="11006" max="11006" width="16.5703125" style="2" bestFit="1" customWidth="1"/>
    <col min="11007" max="11007" width="15" style="2" bestFit="1" customWidth="1"/>
    <col min="11008" max="11008" width="14.42578125" style="2" bestFit="1" customWidth="1"/>
    <col min="11009" max="11009" width="13.5703125" style="2" bestFit="1" customWidth="1"/>
    <col min="11010" max="11010" width="13.85546875" style="2" bestFit="1" customWidth="1"/>
    <col min="11011" max="11011" width="15.7109375" style="2" bestFit="1" customWidth="1"/>
    <col min="11012" max="11012" width="15.28515625" style="2" bestFit="1" customWidth="1"/>
    <col min="11013" max="11013" width="18.140625" style="2" bestFit="1" customWidth="1"/>
    <col min="11014" max="11014" width="11.85546875" style="2" bestFit="1" customWidth="1"/>
    <col min="11015" max="11015" width="10.42578125" style="2" bestFit="1" customWidth="1"/>
    <col min="11016" max="11016" width="12.85546875" style="2" bestFit="1" customWidth="1"/>
    <col min="11017" max="11017" width="9.140625" style="2"/>
    <col min="11018" max="11018" width="11.5703125" style="2" bestFit="1" customWidth="1"/>
    <col min="11019" max="11019" width="9.140625" style="2"/>
    <col min="11020" max="11022" width="9.28515625" style="2" bestFit="1" customWidth="1"/>
    <col min="11023" max="11252" width="9.140625" style="2"/>
    <col min="11253" max="11253" width="22.85546875" style="2" bestFit="1" customWidth="1"/>
    <col min="11254" max="11254" width="11.85546875" style="2" bestFit="1" customWidth="1"/>
    <col min="11255" max="11255" width="18.42578125" style="2" bestFit="1" customWidth="1"/>
    <col min="11256" max="11256" width="17.140625" style="2" bestFit="1" customWidth="1"/>
    <col min="11257" max="11257" width="52.85546875" style="2" customWidth="1"/>
    <col min="11258" max="11258" width="52" style="2" bestFit="1" customWidth="1"/>
    <col min="11259" max="11259" width="30.5703125" style="2" bestFit="1" customWidth="1"/>
    <col min="11260" max="11260" width="21.28515625" style="2" bestFit="1" customWidth="1"/>
    <col min="11261" max="11261" width="19.5703125" style="2" bestFit="1" customWidth="1"/>
    <col min="11262" max="11262" width="16.5703125" style="2" bestFit="1" customWidth="1"/>
    <col min="11263" max="11263" width="15" style="2" bestFit="1" customWidth="1"/>
    <col min="11264" max="11264" width="14.42578125" style="2" bestFit="1" customWidth="1"/>
    <col min="11265" max="11265" width="13.5703125" style="2" bestFit="1" customWidth="1"/>
    <col min="11266" max="11266" width="13.85546875" style="2" bestFit="1" customWidth="1"/>
    <col min="11267" max="11267" width="15.7109375" style="2" bestFit="1" customWidth="1"/>
    <col min="11268" max="11268" width="15.28515625" style="2" bestFit="1" customWidth="1"/>
    <col min="11269" max="11269" width="18.140625" style="2" bestFit="1" customWidth="1"/>
    <col min="11270" max="11270" width="11.85546875" style="2" bestFit="1" customWidth="1"/>
    <col min="11271" max="11271" width="10.42578125" style="2" bestFit="1" customWidth="1"/>
    <col min="11272" max="11272" width="12.85546875" style="2" bestFit="1" customWidth="1"/>
    <col min="11273" max="11273" width="9.140625" style="2"/>
    <col min="11274" max="11274" width="11.5703125" style="2" bestFit="1" customWidth="1"/>
    <col min="11275" max="11275" width="9.140625" style="2"/>
    <col min="11276" max="11278" width="9.28515625" style="2" bestFit="1" customWidth="1"/>
    <col min="11279" max="11508" width="9.140625" style="2"/>
    <col min="11509" max="11509" width="22.85546875" style="2" bestFit="1" customWidth="1"/>
    <col min="11510" max="11510" width="11.85546875" style="2" bestFit="1" customWidth="1"/>
    <col min="11511" max="11511" width="18.42578125" style="2" bestFit="1" customWidth="1"/>
    <col min="11512" max="11512" width="17.140625" style="2" bestFit="1" customWidth="1"/>
    <col min="11513" max="11513" width="52.85546875" style="2" customWidth="1"/>
    <col min="11514" max="11514" width="52" style="2" bestFit="1" customWidth="1"/>
    <col min="11515" max="11515" width="30.5703125" style="2" bestFit="1" customWidth="1"/>
    <col min="11516" max="11516" width="21.28515625" style="2" bestFit="1" customWidth="1"/>
    <col min="11517" max="11517" width="19.5703125" style="2" bestFit="1" customWidth="1"/>
    <col min="11518" max="11518" width="16.5703125" style="2" bestFit="1" customWidth="1"/>
    <col min="11519" max="11519" width="15" style="2" bestFit="1" customWidth="1"/>
    <col min="11520" max="11520" width="14.42578125" style="2" bestFit="1" customWidth="1"/>
    <col min="11521" max="11521" width="13.5703125" style="2" bestFit="1" customWidth="1"/>
    <col min="11522" max="11522" width="13.85546875" style="2" bestFit="1" customWidth="1"/>
    <col min="11523" max="11523" width="15.7109375" style="2" bestFit="1" customWidth="1"/>
    <col min="11524" max="11524" width="15.28515625" style="2" bestFit="1" customWidth="1"/>
    <col min="11525" max="11525" width="18.140625" style="2" bestFit="1" customWidth="1"/>
    <col min="11526" max="11526" width="11.85546875" style="2" bestFit="1" customWidth="1"/>
    <col min="11527" max="11527" width="10.42578125" style="2" bestFit="1" customWidth="1"/>
    <col min="11528" max="11528" width="12.85546875" style="2" bestFit="1" customWidth="1"/>
    <col min="11529" max="11529" width="9.140625" style="2"/>
    <col min="11530" max="11530" width="11.5703125" style="2" bestFit="1" customWidth="1"/>
    <col min="11531" max="11531" width="9.140625" style="2"/>
    <col min="11532" max="11534" width="9.28515625" style="2" bestFit="1" customWidth="1"/>
    <col min="11535" max="11764" width="9.140625" style="2"/>
    <col min="11765" max="11765" width="22.85546875" style="2" bestFit="1" customWidth="1"/>
    <col min="11766" max="11766" width="11.85546875" style="2" bestFit="1" customWidth="1"/>
    <col min="11767" max="11767" width="18.42578125" style="2" bestFit="1" customWidth="1"/>
    <col min="11768" max="11768" width="17.140625" style="2" bestFit="1" customWidth="1"/>
    <col min="11769" max="11769" width="52.85546875" style="2" customWidth="1"/>
    <col min="11770" max="11770" width="52" style="2" bestFit="1" customWidth="1"/>
    <col min="11771" max="11771" width="30.5703125" style="2" bestFit="1" customWidth="1"/>
    <col min="11772" max="11772" width="21.28515625" style="2" bestFit="1" customWidth="1"/>
    <col min="11773" max="11773" width="19.5703125" style="2" bestFit="1" customWidth="1"/>
    <col min="11774" max="11774" width="16.5703125" style="2" bestFit="1" customWidth="1"/>
    <col min="11775" max="11775" width="15" style="2" bestFit="1" customWidth="1"/>
    <col min="11776" max="11776" width="14.42578125" style="2" bestFit="1" customWidth="1"/>
    <col min="11777" max="11777" width="13.5703125" style="2" bestFit="1" customWidth="1"/>
    <col min="11778" max="11778" width="13.85546875" style="2" bestFit="1" customWidth="1"/>
    <col min="11779" max="11779" width="15.7109375" style="2" bestFit="1" customWidth="1"/>
    <col min="11780" max="11780" width="15.28515625" style="2" bestFit="1" customWidth="1"/>
    <col min="11781" max="11781" width="18.140625" style="2" bestFit="1" customWidth="1"/>
    <col min="11782" max="11782" width="11.85546875" style="2" bestFit="1" customWidth="1"/>
    <col min="11783" max="11783" width="10.42578125" style="2" bestFit="1" customWidth="1"/>
    <col min="11784" max="11784" width="12.85546875" style="2" bestFit="1" customWidth="1"/>
    <col min="11785" max="11785" width="9.140625" style="2"/>
    <col min="11786" max="11786" width="11.5703125" style="2" bestFit="1" customWidth="1"/>
    <col min="11787" max="11787" width="9.140625" style="2"/>
    <col min="11788" max="11790" width="9.28515625" style="2" bestFit="1" customWidth="1"/>
    <col min="11791" max="12020" width="9.140625" style="2"/>
    <col min="12021" max="12021" width="22.85546875" style="2" bestFit="1" customWidth="1"/>
    <col min="12022" max="12022" width="11.85546875" style="2" bestFit="1" customWidth="1"/>
    <col min="12023" max="12023" width="18.42578125" style="2" bestFit="1" customWidth="1"/>
    <col min="12024" max="12024" width="17.140625" style="2" bestFit="1" customWidth="1"/>
    <col min="12025" max="12025" width="52.85546875" style="2" customWidth="1"/>
    <col min="12026" max="12026" width="52" style="2" bestFit="1" customWidth="1"/>
    <col min="12027" max="12027" width="30.5703125" style="2" bestFit="1" customWidth="1"/>
    <col min="12028" max="12028" width="21.28515625" style="2" bestFit="1" customWidth="1"/>
    <col min="12029" max="12029" width="19.5703125" style="2" bestFit="1" customWidth="1"/>
    <col min="12030" max="12030" width="16.5703125" style="2" bestFit="1" customWidth="1"/>
    <col min="12031" max="12031" width="15" style="2" bestFit="1" customWidth="1"/>
    <col min="12032" max="12032" width="14.42578125" style="2" bestFit="1" customWidth="1"/>
    <col min="12033" max="12033" width="13.5703125" style="2" bestFit="1" customWidth="1"/>
    <col min="12034" max="12034" width="13.85546875" style="2" bestFit="1" customWidth="1"/>
    <col min="12035" max="12035" width="15.7109375" style="2" bestFit="1" customWidth="1"/>
    <col min="12036" max="12036" width="15.28515625" style="2" bestFit="1" customWidth="1"/>
    <col min="12037" max="12037" width="18.140625" style="2" bestFit="1" customWidth="1"/>
    <col min="12038" max="12038" width="11.85546875" style="2" bestFit="1" customWidth="1"/>
    <col min="12039" max="12039" width="10.42578125" style="2" bestFit="1" customWidth="1"/>
    <col min="12040" max="12040" width="12.85546875" style="2" bestFit="1" customWidth="1"/>
    <col min="12041" max="12041" width="9.140625" style="2"/>
    <col min="12042" max="12042" width="11.5703125" style="2" bestFit="1" customWidth="1"/>
    <col min="12043" max="12043" width="9.140625" style="2"/>
    <col min="12044" max="12046" width="9.28515625" style="2" bestFit="1" customWidth="1"/>
    <col min="12047" max="12276" width="9.140625" style="2"/>
    <col min="12277" max="12277" width="22.85546875" style="2" bestFit="1" customWidth="1"/>
    <col min="12278" max="12278" width="11.85546875" style="2" bestFit="1" customWidth="1"/>
    <col min="12279" max="12279" width="18.42578125" style="2" bestFit="1" customWidth="1"/>
    <col min="12280" max="12280" width="17.140625" style="2" bestFit="1" customWidth="1"/>
    <col min="12281" max="12281" width="52.85546875" style="2" customWidth="1"/>
    <col min="12282" max="12282" width="52" style="2" bestFit="1" customWidth="1"/>
    <col min="12283" max="12283" width="30.5703125" style="2" bestFit="1" customWidth="1"/>
    <col min="12284" max="12284" width="21.28515625" style="2" bestFit="1" customWidth="1"/>
    <col min="12285" max="12285" width="19.5703125" style="2" bestFit="1" customWidth="1"/>
    <col min="12286" max="12286" width="16.5703125" style="2" bestFit="1" customWidth="1"/>
    <col min="12287" max="12287" width="15" style="2" bestFit="1" customWidth="1"/>
    <col min="12288" max="12288" width="14.42578125" style="2" bestFit="1" customWidth="1"/>
    <col min="12289" max="12289" width="13.5703125" style="2" bestFit="1" customWidth="1"/>
    <col min="12290" max="12290" width="13.85546875" style="2" bestFit="1" customWidth="1"/>
    <col min="12291" max="12291" width="15.7109375" style="2" bestFit="1" customWidth="1"/>
    <col min="12292" max="12292" width="15.28515625" style="2" bestFit="1" customWidth="1"/>
    <col min="12293" max="12293" width="18.140625" style="2" bestFit="1" customWidth="1"/>
    <col min="12294" max="12294" width="11.85546875" style="2" bestFit="1" customWidth="1"/>
    <col min="12295" max="12295" width="10.42578125" style="2" bestFit="1" customWidth="1"/>
    <col min="12296" max="12296" width="12.85546875" style="2" bestFit="1" customWidth="1"/>
    <col min="12297" max="12297" width="9.140625" style="2"/>
    <col min="12298" max="12298" width="11.5703125" style="2" bestFit="1" customWidth="1"/>
    <col min="12299" max="12299" width="9.140625" style="2"/>
    <col min="12300" max="12302" width="9.28515625" style="2" bestFit="1" customWidth="1"/>
    <col min="12303" max="12532" width="9.140625" style="2"/>
    <col min="12533" max="12533" width="22.85546875" style="2" bestFit="1" customWidth="1"/>
    <col min="12534" max="12534" width="11.85546875" style="2" bestFit="1" customWidth="1"/>
    <col min="12535" max="12535" width="18.42578125" style="2" bestFit="1" customWidth="1"/>
    <col min="12536" max="12536" width="17.140625" style="2" bestFit="1" customWidth="1"/>
    <col min="12537" max="12537" width="52.85546875" style="2" customWidth="1"/>
    <col min="12538" max="12538" width="52" style="2" bestFit="1" customWidth="1"/>
    <col min="12539" max="12539" width="30.5703125" style="2" bestFit="1" customWidth="1"/>
    <col min="12540" max="12540" width="21.28515625" style="2" bestFit="1" customWidth="1"/>
    <col min="12541" max="12541" width="19.5703125" style="2" bestFit="1" customWidth="1"/>
    <col min="12542" max="12542" width="16.5703125" style="2" bestFit="1" customWidth="1"/>
    <col min="12543" max="12543" width="15" style="2" bestFit="1" customWidth="1"/>
    <col min="12544" max="12544" width="14.42578125" style="2" bestFit="1" customWidth="1"/>
    <col min="12545" max="12545" width="13.5703125" style="2" bestFit="1" customWidth="1"/>
    <col min="12546" max="12546" width="13.85546875" style="2" bestFit="1" customWidth="1"/>
    <col min="12547" max="12547" width="15.7109375" style="2" bestFit="1" customWidth="1"/>
    <col min="12548" max="12548" width="15.28515625" style="2" bestFit="1" customWidth="1"/>
    <col min="12549" max="12549" width="18.140625" style="2" bestFit="1" customWidth="1"/>
    <col min="12550" max="12550" width="11.85546875" style="2" bestFit="1" customWidth="1"/>
    <col min="12551" max="12551" width="10.42578125" style="2" bestFit="1" customWidth="1"/>
    <col min="12552" max="12552" width="12.85546875" style="2" bestFit="1" customWidth="1"/>
    <col min="12553" max="12553" width="9.140625" style="2"/>
    <col min="12554" max="12554" width="11.5703125" style="2" bestFit="1" customWidth="1"/>
    <col min="12555" max="12555" width="9.140625" style="2"/>
    <col min="12556" max="12558" width="9.28515625" style="2" bestFit="1" customWidth="1"/>
    <col min="12559" max="12788" width="9.140625" style="2"/>
    <col min="12789" max="12789" width="22.85546875" style="2" bestFit="1" customWidth="1"/>
    <col min="12790" max="12790" width="11.85546875" style="2" bestFit="1" customWidth="1"/>
    <col min="12791" max="12791" width="18.42578125" style="2" bestFit="1" customWidth="1"/>
    <col min="12792" max="12792" width="17.140625" style="2" bestFit="1" customWidth="1"/>
    <col min="12793" max="12793" width="52.85546875" style="2" customWidth="1"/>
    <col min="12794" max="12794" width="52" style="2" bestFit="1" customWidth="1"/>
    <col min="12795" max="12795" width="30.5703125" style="2" bestFit="1" customWidth="1"/>
    <col min="12796" max="12796" width="21.28515625" style="2" bestFit="1" customWidth="1"/>
    <col min="12797" max="12797" width="19.5703125" style="2" bestFit="1" customWidth="1"/>
    <col min="12798" max="12798" width="16.5703125" style="2" bestFit="1" customWidth="1"/>
    <col min="12799" max="12799" width="15" style="2" bestFit="1" customWidth="1"/>
    <col min="12800" max="12800" width="14.42578125" style="2" bestFit="1" customWidth="1"/>
    <col min="12801" max="12801" width="13.5703125" style="2" bestFit="1" customWidth="1"/>
    <col min="12802" max="12802" width="13.85546875" style="2" bestFit="1" customWidth="1"/>
    <col min="12803" max="12803" width="15.7109375" style="2" bestFit="1" customWidth="1"/>
    <col min="12804" max="12804" width="15.28515625" style="2" bestFit="1" customWidth="1"/>
    <col min="12805" max="12805" width="18.140625" style="2" bestFit="1" customWidth="1"/>
    <col min="12806" max="12806" width="11.85546875" style="2" bestFit="1" customWidth="1"/>
    <col min="12807" max="12807" width="10.42578125" style="2" bestFit="1" customWidth="1"/>
    <col min="12808" max="12808" width="12.85546875" style="2" bestFit="1" customWidth="1"/>
    <col min="12809" max="12809" width="9.140625" style="2"/>
    <col min="12810" max="12810" width="11.5703125" style="2" bestFit="1" customWidth="1"/>
    <col min="12811" max="12811" width="9.140625" style="2"/>
    <col min="12812" max="12814" width="9.28515625" style="2" bestFit="1" customWidth="1"/>
    <col min="12815" max="13044" width="9.140625" style="2"/>
    <col min="13045" max="13045" width="22.85546875" style="2" bestFit="1" customWidth="1"/>
    <col min="13046" max="13046" width="11.85546875" style="2" bestFit="1" customWidth="1"/>
    <col min="13047" max="13047" width="18.42578125" style="2" bestFit="1" customWidth="1"/>
    <col min="13048" max="13048" width="17.140625" style="2" bestFit="1" customWidth="1"/>
    <col min="13049" max="13049" width="52.85546875" style="2" customWidth="1"/>
    <col min="13050" max="13050" width="52" style="2" bestFit="1" customWidth="1"/>
    <col min="13051" max="13051" width="30.5703125" style="2" bestFit="1" customWidth="1"/>
    <col min="13052" max="13052" width="21.28515625" style="2" bestFit="1" customWidth="1"/>
    <col min="13053" max="13053" width="19.5703125" style="2" bestFit="1" customWidth="1"/>
    <col min="13054" max="13054" width="16.5703125" style="2" bestFit="1" customWidth="1"/>
    <col min="13055" max="13055" width="15" style="2" bestFit="1" customWidth="1"/>
    <col min="13056" max="13056" width="14.42578125" style="2" bestFit="1" customWidth="1"/>
    <col min="13057" max="13057" width="13.5703125" style="2" bestFit="1" customWidth="1"/>
    <col min="13058" max="13058" width="13.85546875" style="2" bestFit="1" customWidth="1"/>
    <col min="13059" max="13059" width="15.7109375" style="2" bestFit="1" customWidth="1"/>
    <col min="13060" max="13060" width="15.28515625" style="2" bestFit="1" customWidth="1"/>
    <col min="13061" max="13061" width="18.140625" style="2" bestFit="1" customWidth="1"/>
    <col min="13062" max="13062" width="11.85546875" style="2" bestFit="1" customWidth="1"/>
    <col min="13063" max="13063" width="10.42578125" style="2" bestFit="1" customWidth="1"/>
    <col min="13064" max="13064" width="12.85546875" style="2" bestFit="1" customWidth="1"/>
    <col min="13065" max="13065" width="9.140625" style="2"/>
    <col min="13066" max="13066" width="11.5703125" style="2" bestFit="1" customWidth="1"/>
    <col min="13067" max="13067" width="9.140625" style="2"/>
    <col min="13068" max="13070" width="9.28515625" style="2" bestFit="1" customWidth="1"/>
    <col min="13071" max="13300" width="9.140625" style="2"/>
    <col min="13301" max="13301" width="22.85546875" style="2" bestFit="1" customWidth="1"/>
    <col min="13302" max="13302" width="11.85546875" style="2" bestFit="1" customWidth="1"/>
    <col min="13303" max="13303" width="18.42578125" style="2" bestFit="1" customWidth="1"/>
    <col min="13304" max="13304" width="17.140625" style="2" bestFit="1" customWidth="1"/>
    <col min="13305" max="13305" width="52.85546875" style="2" customWidth="1"/>
    <col min="13306" max="13306" width="52" style="2" bestFit="1" customWidth="1"/>
    <col min="13307" max="13307" width="30.5703125" style="2" bestFit="1" customWidth="1"/>
    <col min="13308" max="13308" width="21.28515625" style="2" bestFit="1" customWidth="1"/>
    <col min="13309" max="13309" width="19.5703125" style="2" bestFit="1" customWidth="1"/>
    <col min="13310" max="13310" width="16.5703125" style="2" bestFit="1" customWidth="1"/>
    <col min="13311" max="13311" width="15" style="2" bestFit="1" customWidth="1"/>
    <col min="13312" max="13312" width="14.42578125" style="2" bestFit="1" customWidth="1"/>
    <col min="13313" max="13313" width="13.5703125" style="2" bestFit="1" customWidth="1"/>
    <col min="13314" max="13314" width="13.85546875" style="2" bestFit="1" customWidth="1"/>
    <col min="13315" max="13315" width="15.7109375" style="2" bestFit="1" customWidth="1"/>
    <col min="13316" max="13316" width="15.28515625" style="2" bestFit="1" customWidth="1"/>
    <col min="13317" max="13317" width="18.140625" style="2" bestFit="1" customWidth="1"/>
    <col min="13318" max="13318" width="11.85546875" style="2" bestFit="1" customWidth="1"/>
    <col min="13319" max="13319" width="10.42578125" style="2" bestFit="1" customWidth="1"/>
    <col min="13320" max="13320" width="12.85546875" style="2" bestFit="1" customWidth="1"/>
    <col min="13321" max="13321" width="9.140625" style="2"/>
    <col min="13322" max="13322" width="11.5703125" style="2" bestFit="1" customWidth="1"/>
    <col min="13323" max="13323" width="9.140625" style="2"/>
    <col min="13324" max="13326" width="9.28515625" style="2" bestFit="1" customWidth="1"/>
    <col min="13327" max="13556" width="9.140625" style="2"/>
    <col min="13557" max="13557" width="22.85546875" style="2" bestFit="1" customWidth="1"/>
    <col min="13558" max="13558" width="11.85546875" style="2" bestFit="1" customWidth="1"/>
    <col min="13559" max="13559" width="18.42578125" style="2" bestFit="1" customWidth="1"/>
    <col min="13560" max="13560" width="17.140625" style="2" bestFit="1" customWidth="1"/>
    <col min="13561" max="13561" width="52.85546875" style="2" customWidth="1"/>
    <col min="13562" max="13562" width="52" style="2" bestFit="1" customWidth="1"/>
    <col min="13563" max="13563" width="30.5703125" style="2" bestFit="1" customWidth="1"/>
    <col min="13564" max="13564" width="21.28515625" style="2" bestFit="1" customWidth="1"/>
    <col min="13565" max="13565" width="19.5703125" style="2" bestFit="1" customWidth="1"/>
    <col min="13566" max="13566" width="16.5703125" style="2" bestFit="1" customWidth="1"/>
    <col min="13567" max="13567" width="15" style="2" bestFit="1" customWidth="1"/>
    <col min="13568" max="13568" width="14.42578125" style="2" bestFit="1" customWidth="1"/>
    <col min="13569" max="13569" width="13.5703125" style="2" bestFit="1" customWidth="1"/>
    <col min="13570" max="13570" width="13.85546875" style="2" bestFit="1" customWidth="1"/>
    <col min="13571" max="13571" width="15.7109375" style="2" bestFit="1" customWidth="1"/>
    <col min="13572" max="13572" width="15.28515625" style="2" bestFit="1" customWidth="1"/>
    <col min="13573" max="13573" width="18.140625" style="2" bestFit="1" customWidth="1"/>
    <col min="13574" max="13574" width="11.85546875" style="2" bestFit="1" customWidth="1"/>
    <col min="13575" max="13575" width="10.42578125" style="2" bestFit="1" customWidth="1"/>
    <col min="13576" max="13576" width="12.85546875" style="2" bestFit="1" customWidth="1"/>
    <col min="13577" max="13577" width="9.140625" style="2"/>
    <col min="13578" max="13578" width="11.5703125" style="2" bestFit="1" customWidth="1"/>
    <col min="13579" max="13579" width="9.140625" style="2"/>
    <col min="13580" max="13582" width="9.28515625" style="2" bestFit="1" customWidth="1"/>
    <col min="13583" max="13812" width="9.140625" style="2"/>
    <col min="13813" max="13813" width="22.85546875" style="2" bestFit="1" customWidth="1"/>
    <col min="13814" max="13814" width="11.85546875" style="2" bestFit="1" customWidth="1"/>
    <col min="13815" max="13815" width="18.42578125" style="2" bestFit="1" customWidth="1"/>
    <col min="13816" max="13816" width="17.140625" style="2" bestFit="1" customWidth="1"/>
    <col min="13817" max="13817" width="52.85546875" style="2" customWidth="1"/>
    <col min="13818" max="13818" width="52" style="2" bestFit="1" customWidth="1"/>
    <col min="13819" max="13819" width="30.5703125" style="2" bestFit="1" customWidth="1"/>
    <col min="13820" max="13820" width="21.28515625" style="2" bestFit="1" customWidth="1"/>
    <col min="13821" max="13821" width="19.5703125" style="2" bestFit="1" customWidth="1"/>
    <col min="13822" max="13822" width="16.5703125" style="2" bestFit="1" customWidth="1"/>
    <col min="13823" max="13823" width="15" style="2" bestFit="1" customWidth="1"/>
    <col min="13824" max="13824" width="14.42578125" style="2" bestFit="1" customWidth="1"/>
    <col min="13825" max="13825" width="13.5703125" style="2" bestFit="1" customWidth="1"/>
    <col min="13826" max="13826" width="13.85546875" style="2" bestFit="1" customWidth="1"/>
    <col min="13827" max="13827" width="15.7109375" style="2" bestFit="1" customWidth="1"/>
    <col min="13828" max="13828" width="15.28515625" style="2" bestFit="1" customWidth="1"/>
    <col min="13829" max="13829" width="18.140625" style="2" bestFit="1" customWidth="1"/>
    <col min="13830" max="13830" width="11.85546875" style="2" bestFit="1" customWidth="1"/>
    <col min="13831" max="13831" width="10.42578125" style="2" bestFit="1" customWidth="1"/>
    <col min="13832" max="13832" width="12.85546875" style="2" bestFit="1" customWidth="1"/>
    <col min="13833" max="13833" width="9.140625" style="2"/>
    <col min="13834" max="13834" width="11.5703125" style="2" bestFit="1" customWidth="1"/>
    <col min="13835" max="13835" width="9.140625" style="2"/>
    <col min="13836" max="13838" width="9.28515625" style="2" bestFit="1" customWidth="1"/>
    <col min="13839" max="14068" width="9.140625" style="2"/>
    <col min="14069" max="14069" width="22.85546875" style="2" bestFit="1" customWidth="1"/>
    <col min="14070" max="14070" width="11.85546875" style="2" bestFit="1" customWidth="1"/>
    <col min="14071" max="14071" width="18.42578125" style="2" bestFit="1" customWidth="1"/>
    <col min="14072" max="14072" width="17.140625" style="2" bestFit="1" customWidth="1"/>
    <col min="14073" max="14073" width="52.85546875" style="2" customWidth="1"/>
    <col min="14074" max="14074" width="52" style="2" bestFit="1" customWidth="1"/>
    <col min="14075" max="14075" width="30.5703125" style="2" bestFit="1" customWidth="1"/>
    <col min="14076" max="14076" width="21.28515625" style="2" bestFit="1" customWidth="1"/>
    <col min="14077" max="14077" width="19.5703125" style="2" bestFit="1" customWidth="1"/>
    <col min="14078" max="14078" width="16.5703125" style="2" bestFit="1" customWidth="1"/>
    <col min="14079" max="14079" width="15" style="2" bestFit="1" customWidth="1"/>
    <col min="14080" max="14080" width="14.42578125" style="2" bestFit="1" customWidth="1"/>
    <col min="14081" max="14081" width="13.5703125" style="2" bestFit="1" customWidth="1"/>
    <col min="14082" max="14082" width="13.85546875" style="2" bestFit="1" customWidth="1"/>
    <col min="14083" max="14083" width="15.7109375" style="2" bestFit="1" customWidth="1"/>
    <col min="14084" max="14084" width="15.28515625" style="2" bestFit="1" customWidth="1"/>
    <col min="14085" max="14085" width="18.140625" style="2" bestFit="1" customWidth="1"/>
    <col min="14086" max="14086" width="11.85546875" style="2" bestFit="1" customWidth="1"/>
    <col min="14087" max="14087" width="10.42578125" style="2" bestFit="1" customWidth="1"/>
    <col min="14088" max="14088" width="12.85546875" style="2" bestFit="1" customWidth="1"/>
    <col min="14089" max="14089" width="9.140625" style="2"/>
    <col min="14090" max="14090" width="11.5703125" style="2" bestFit="1" customWidth="1"/>
    <col min="14091" max="14091" width="9.140625" style="2"/>
    <col min="14092" max="14094" width="9.28515625" style="2" bestFit="1" customWidth="1"/>
    <col min="14095" max="14324" width="9.140625" style="2"/>
    <col min="14325" max="14325" width="22.85546875" style="2" bestFit="1" customWidth="1"/>
    <col min="14326" max="14326" width="11.85546875" style="2" bestFit="1" customWidth="1"/>
    <col min="14327" max="14327" width="18.42578125" style="2" bestFit="1" customWidth="1"/>
    <col min="14328" max="14328" width="17.140625" style="2" bestFit="1" customWidth="1"/>
    <col min="14329" max="14329" width="52.85546875" style="2" customWidth="1"/>
    <col min="14330" max="14330" width="52" style="2" bestFit="1" customWidth="1"/>
    <col min="14331" max="14331" width="30.5703125" style="2" bestFit="1" customWidth="1"/>
    <col min="14332" max="14332" width="21.28515625" style="2" bestFit="1" customWidth="1"/>
    <col min="14333" max="14333" width="19.5703125" style="2" bestFit="1" customWidth="1"/>
    <col min="14334" max="14334" width="16.5703125" style="2" bestFit="1" customWidth="1"/>
    <col min="14335" max="14335" width="15" style="2" bestFit="1" customWidth="1"/>
    <col min="14336" max="14336" width="14.42578125" style="2" bestFit="1" customWidth="1"/>
    <col min="14337" max="14337" width="13.5703125" style="2" bestFit="1" customWidth="1"/>
    <col min="14338" max="14338" width="13.85546875" style="2" bestFit="1" customWidth="1"/>
    <col min="14339" max="14339" width="15.7109375" style="2" bestFit="1" customWidth="1"/>
    <col min="14340" max="14340" width="15.28515625" style="2" bestFit="1" customWidth="1"/>
    <col min="14341" max="14341" width="18.140625" style="2" bestFit="1" customWidth="1"/>
    <col min="14342" max="14342" width="11.85546875" style="2" bestFit="1" customWidth="1"/>
    <col min="14343" max="14343" width="10.42578125" style="2" bestFit="1" customWidth="1"/>
    <col min="14344" max="14344" width="12.85546875" style="2" bestFit="1" customWidth="1"/>
    <col min="14345" max="14345" width="9.140625" style="2"/>
    <col min="14346" max="14346" width="11.5703125" style="2" bestFit="1" customWidth="1"/>
    <col min="14347" max="14347" width="9.140625" style="2"/>
    <col min="14348" max="14350" width="9.28515625" style="2" bestFit="1" customWidth="1"/>
    <col min="14351" max="14580" width="9.140625" style="2"/>
    <col min="14581" max="14581" width="22.85546875" style="2" bestFit="1" customWidth="1"/>
    <col min="14582" max="14582" width="11.85546875" style="2" bestFit="1" customWidth="1"/>
    <col min="14583" max="14583" width="18.42578125" style="2" bestFit="1" customWidth="1"/>
    <col min="14584" max="14584" width="17.140625" style="2" bestFit="1" customWidth="1"/>
    <col min="14585" max="14585" width="52.85546875" style="2" customWidth="1"/>
    <col min="14586" max="14586" width="52" style="2" bestFit="1" customWidth="1"/>
    <col min="14587" max="14587" width="30.5703125" style="2" bestFit="1" customWidth="1"/>
    <col min="14588" max="14588" width="21.28515625" style="2" bestFit="1" customWidth="1"/>
    <col min="14589" max="14589" width="19.5703125" style="2" bestFit="1" customWidth="1"/>
    <col min="14590" max="14590" width="16.5703125" style="2" bestFit="1" customWidth="1"/>
    <col min="14591" max="14591" width="15" style="2" bestFit="1" customWidth="1"/>
    <col min="14592" max="14592" width="14.42578125" style="2" bestFit="1" customWidth="1"/>
    <col min="14593" max="14593" width="13.5703125" style="2" bestFit="1" customWidth="1"/>
    <col min="14594" max="14594" width="13.85546875" style="2" bestFit="1" customWidth="1"/>
    <col min="14595" max="14595" width="15.7109375" style="2" bestFit="1" customWidth="1"/>
    <col min="14596" max="14596" width="15.28515625" style="2" bestFit="1" customWidth="1"/>
    <col min="14597" max="14597" width="18.140625" style="2" bestFit="1" customWidth="1"/>
    <col min="14598" max="14598" width="11.85546875" style="2" bestFit="1" customWidth="1"/>
    <col min="14599" max="14599" width="10.42578125" style="2" bestFit="1" customWidth="1"/>
    <col min="14600" max="14600" width="12.85546875" style="2" bestFit="1" customWidth="1"/>
    <col min="14601" max="14601" width="9.140625" style="2"/>
    <col min="14602" max="14602" width="11.5703125" style="2" bestFit="1" customWidth="1"/>
    <col min="14603" max="14603" width="9.140625" style="2"/>
    <col min="14604" max="14606" width="9.28515625" style="2" bestFit="1" customWidth="1"/>
    <col min="14607" max="14836" width="9.140625" style="2"/>
    <col min="14837" max="14837" width="22.85546875" style="2" bestFit="1" customWidth="1"/>
    <col min="14838" max="14838" width="11.85546875" style="2" bestFit="1" customWidth="1"/>
    <col min="14839" max="14839" width="18.42578125" style="2" bestFit="1" customWidth="1"/>
    <col min="14840" max="14840" width="17.140625" style="2" bestFit="1" customWidth="1"/>
    <col min="14841" max="14841" width="52.85546875" style="2" customWidth="1"/>
    <col min="14842" max="14842" width="52" style="2" bestFit="1" customWidth="1"/>
    <col min="14843" max="14843" width="30.5703125" style="2" bestFit="1" customWidth="1"/>
    <col min="14844" max="14844" width="21.28515625" style="2" bestFit="1" customWidth="1"/>
    <col min="14845" max="14845" width="19.5703125" style="2" bestFit="1" customWidth="1"/>
    <col min="14846" max="14846" width="16.5703125" style="2" bestFit="1" customWidth="1"/>
    <col min="14847" max="14847" width="15" style="2" bestFit="1" customWidth="1"/>
    <col min="14848" max="14848" width="14.42578125" style="2" bestFit="1" customWidth="1"/>
    <col min="14849" max="14849" width="13.5703125" style="2" bestFit="1" customWidth="1"/>
    <col min="14850" max="14850" width="13.85546875" style="2" bestFit="1" customWidth="1"/>
    <col min="14851" max="14851" width="15.7109375" style="2" bestFit="1" customWidth="1"/>
    <col min="14852" max="14852" width="15.28515625" style="2" bestFit="1" customWidth="1"/>
    <col min="14853" max="14853" width="18.140625" style="2" bestFit="1" customWidth="1"/>
    <col min="14854" max="14854" width="11.85546875" style="2" bestFit="1" customWidth="1"/>
    <col min="14855" max="14855" width="10.42578125" style="2" bestFit="1" customWidth="1"/>
    <col min="14856" max="14856" width="12.85546875" style="2" bestFit="1" customWidth="1"/>
    <col min="14857" max="14857" width="9.140625" style="2"/>
    <col min="14858" max="14858" width="11.5703125" style="2" bestFit="1" customWidth="1"/>
    <col min="14859" max="14859" width="9.140625" style="2"/>
    <col min="14860" max="14862" width="9.28515625" style="2" bestFit="1" customWidth="1"/>
    <col min="14863" max="15092" width="9.140625" style="2"/>
    <col min="15093" max="15093" width="22.85546875" style="2" bestFit="1" customWidth="1"/>
    <col min="15094" max="15094" width="11.85546875" style="2" bestFit="1" customWidth="1"/>
    <col min="15095" max="15095" width="18.42578125" style="2" bestFit="1" customWidth="1"/>
    <col min="15096" max="15096" width="17.140625" style="2" bestFit="1" customWidth="1"/>
    <col min="15097" max="15097" width="52.85546875" style="2" customWidth="1"/>
    <col min="15098" max="15098" width="52" style="2" bestFit="1" customWidth="1"/>
    <col min="15099" max="15099" width="30.5703125" style="2" bestFit="1" customWidth="1"/>
    <col min="15100" max="15100" width="21.28515625" style="2" bestFit="1" customWidth="1"/>
    <col min="15101" max="15101" width="19.5703125" style="2" bestFit="1" customWidth="1"/>
    <col min="15102" max="15102" width="16.5703125" style="2" bestFit="1" customWidth="1"/>
    <col min="15103" max="15103" width="15" style="2" bestFit="1" customWidth="1"/>
    <col min="15104" max="15104" width="14.42578125" style="2" bestFit="1" customWidth="1"/>
    <col min="15105" max="15105" width="13.5703125" style="2" bestFit="1" customWidth="1"/>
    <col min="15106" max="15106" width="13.85546875" style="2" bestFit="1" customWidth="1"/>
    <col min="15107" max="15107" width="15.7109375" style="2" bestFit="1" customWidth="1"/>
    <col min="15108" max="15108" width="15.28515625" style="2" bestFit="1" customWidth="1"/>
    <col min="15109" max="15109" width="18.140625" style="2" bestFit="1" customWidth="1"/>
    <col min="15110" max="15110" width="11.85546875" style="2" bestFit="1" customWidth="1"/>
    <col min="15111" max="15111" width="10.42578125" style="2" bestFit="1" customWidth="1"/>
    <col min="15112" max="15112" width="12.85546875" style="2" bestFit="1" customWidth="1"/>
    <col min="15113" max="15113" width="9.140625" style="2"/>
    <col min="15114" max="15114" width="11.5703125" style="2" bestFit="1" customWidth="1"/>
    <col min="15115" max="15115" width="9.140625" style="2"/>
    <col min="15116" max="15118" width="9.28515625" style="2" bestFit="1" customWidth="1"/>
    <col min="15119" max="15348" width="9.140625" style="2"/>
    <col min="15349" max="15349" width="22.85546875" style="2" bestFit="1" customWidth="1"/>
    <col min="15350" max="15350" width="11.85546875" style="2" bestFit="1" customWidth="1"/>
    <col min="15351" max="15351" width="18.42578125" style="2" bestFit="1" customWidth="1"/>
    <col min="15352" max="15352" width="17.140625" style="2" bestFit="1" customWidth="1"/>
    <col min="15353" max="15353" width="52.85546875" style="2" customWidth="1"/>
    <col min="15354" max="15354" width="52" style="2" bestFit="1" customWidth="1"/>
    <col min="15355" max="15355" width="30.5703125" style="2" bestFit="1" customWidth="1"/>
    <col min="15356" max="15356" width="21.28515625" style="2" bestFit="1" customWidth="1"/>
    <col min="15357" max="15357" width="19.5703125" style="2" bestFit="1" customWidth="1"/>
    <col min="15358" max="15358" width="16.5703125" style="2" bestFit="1" customWidth="1"/>
    <col min="15359" max="15359" width="15" style="2" bestFit="1" customWidth="1"/>
    <col min="15360" max="15360" width="14.42578125" style="2" bestFit="1" customWidth="1"/>
    <col min="15361" max="15361" width="13.5703125" style="2" bestFit="1" customWidth="1"/>
    <col min="15362" max="15362" width="13.85546875" style="2" bestFit="1" customWidth="1"/>
    <col min="15363" max="15363" width="15.7109375" style="2" bestFit="1" customWidth="1"/>
    <col min="15364" max="15364" width="15.28515625" style="2" bestFit="1" customWidth="1"/>
    <col min="15365" max="15365" width="18.140625" style="2" bestFit="1" customWidth="1"/>
    <col min="15366" max="15366" width="11.85546875" style="2" bestFit="1" customWidth="1"/>
    <col min="15367" max="15367" width="10.42578125" style="2" bestFit="1" customWidth="1"/>
    <col min="15368" max="15368" width="12.85546875" style="2" bestFit="1" customWidth="1"/>
    <col min="15369" max="15369" width="9.140625" style="2"/>
    <col min="15370" max="15370" width="11.5703125" style="2" bestFit="1" customWidth="1"/>
    <col min="15371" max="15371" width="9.140625" style="2"/>
    <col min="15372" max="15374" width="9.28515625" style="2" bestFit="1" customWidth="1"/>
    <col min="15375" max="15604" width="9.140625" style="2"/>
    <col min="15605" max="15605" width="22.85546875" style="2" bestFit="1" customWidth="1"/>
    <col min="15606" max="15606" width="11.85546875" style="2" bestFit="1" customWidth="1"/>
    <col min="15607" max="15607" width="18.42578125" style="2" bestFit="1" customWidth="1"/>
    <col min="15608" max="15608" width="17.140625" style="2" bestFit="1" customWidth="1"/>
    <col min="15609" max="15609" width="52.85546875" style="2" customWidth="1"/>
    <col min="15610" max="15610" width="52" style="2" bestFit="1" customWidth="1"/>
    <col min="15611" max="15611" width="30.5703125" style="2" bestFit="1" customWidth="1"/>
    <col min="15612" max="15612" width="21.28515625" style="2" bestFit="1" customWidth="1"/>
    <col min="15613" max="15613" width="19.5703125" style="2" bestFit="1" customWidth="1"/>
    <col min="15614" max="15614" width="16.5703125" style="2" bestFit="1" customWidth="1"/>
    <col min="15615" max="15615" width="15" style="2" bestFit="1" customWidth="1"/>
    <col min="15616" max="15616" width="14.42578125" style="2" bestFit="1" customWidth="1"/>
    <col min="15617" max="15617" width="13.5703125" style="2" bestFit="1" customWidth="1"/>
    <col min="15618" max="15618" width="13.85546875" style="2" bestFit="1" customWidth="1"/>
    <col min="15619" max="15619" width="15.7109375" style="2" bestFit="1" customWidth="1"/>
    <col min="15620" max="15620" width="15.28515625" style="2" bestFit="1" customWidth="1"/>
    <col min="15621" max="15621" width="18.140625" style="2" bestFit="1" customWidth="1"/>
    <col min="15622" max="15622" width="11.85546875" style="2" bestFit="1" customWidth="1"/>
    <col min="15623" max="15623" width="10.42578125" style="2" bestFit="1" customWidth="1"/>
    <col min="15624" max="15624" width="12.85546875" style="2" bestFit="1" customWidth="1"/>
    <col min="15625" max="15625" width="9.140625" style="2"/>
    <col min="15626" max="15626" width="11.5703125" style="2" bestFit="1" customWidth="1"/>
    <col min="15627" max="15627" width="9.140625" style="2"/>
    <col min="15628" max="15630" width="9.28515625" style="2" bestFit="1" customWidth="1"/>
    <col min="15631" max="15860" width="9.140625" style="2"/>
    <col min="15861" max="15861" width="22.85546875" style="2" bestFit="1" customWidth="1"/>
    <col min="15862" max="15862" width="11.85546875" style="2" bestFit="1" customWidth="1"/>
    <col min="15863" max="15863" width="18.42578125" style="2" bestFit="1" customWidth="1"/>
    <col min="15864" max="15864" width="17.140625" style="2" bestFit="1" customWidth="1"/>
    <col min="15865" max="15865" width="52.85546875" style="2" customWidth="1"/>
    <col min="15866" max="15866" width="52" style="2" bestFit="1" customWidth="1"/>
    <col min="15867" max="15867" width="30.5703125" style="2" bestFit="1" customWidth="1"/>
    <col min="15868" max="15868" width="21.28515625" style="2" bestFit="1" customWidth="1"/>
    <col min="15869" max="15869" width="19.5703125" style="2" bestFit="1" customWidth="1"/>
    <col min="15870" max="15870" width="16.5703125" style="2" bestFit="1" customWidth="1"/>
    <col min="15871" max="15871" width="15" style="2" bestFit="1" customWidth="1"/>
    <col min="15872" max="15872" width="14.42578125" style="2" bestFit="1" customWidth="1"/>
    <col min="15873" max="15873" width="13.5703125" style="2" bestFit="1" customWidth="1"/>
    <col min="15874" max="15874" width="13.85546875" style="2" bestFit="1" customWidth="1"/>
    <col min="15875" max="15875" width="15.7109375" style="2" bestFit="1" customWidth="1"/>
    <col min="15876" max="15876" width="15.28515625" style="2" bestFit="1" customWidth="1"/>
    <col min="15877" max="15877" width="18.140625" style="2" bestFit="1" customWidth="1"/>
    <col min="15878" max="15878" width="11.85546875" style="2" bestFit="1" customWidth="1"/>
    <col min="15879" max="15879" width="10.42578125" style="2" bestFit="1" customWidth="1"/>
    <col min="15880" max="15880" width="12.85546875" style="2" bestFit="1" customWidth="1"/>
    <col min="15881" max="15881" width="9.140625" style="2"/>
    <col min="15882" max="15882" width="11.5703125" style="2" bestFit="1" customWidth="1"/>
    <col min="15883" max="15883" width="9.140625" style="2"/>
    <col min="15884" max="15886" width="9.28515625" style="2" bestFit="1" customWidth="1"/>
    <col min="15887" max="16116" width="9.140625" style="2"/>
    <col min="16117" max="16117" width="22.85546875" style="2" bestFit="1" customWidth="1"/>
    <col min="16118" max="16118" width="11.85546875" style="2" bestFit="1" customWidth="1"/>
    <col min="16119" max="16119" width="18.42578125" style="2" bestFit="1" customWidth="1"/>
    <col min="16120" max="16120" width="17.140625" style="2" bestFit="1" customWidth="1"/>
    <col min="16121" max="16121" width="52.85546875" style="2" customWidth="1"/>
    <col min="16122" max="16122" width="52" style="2" bestFit="1" customWidth="1"/>
    <col min="16123" max="16123" width="30.5703125" style="2" bestFit="1" customWidth="1"/>
    <col min="16124" max="16124" width="21.28515625" style="2" bestFit="1" customWidth="1"/>
    <col min="16125" max="16125" width="19.5703125" style="2" bestFit="1" customWidth="1"/>
    <col min="16126" max="16126" width="16.5703125" style="2" bestFit="1" customWidth="1"/>
    <col min="16127" max="16127" width="15" style="2" bestFit="1" customWidth="1"/>
    <col min="16128" max="16128" width="14.42578125" style="2" bestFit="1" customWidth="1"/>
    <col min="16129" max="16129" width="13.5703125" style="2" bestFit="1" customWidth="1"/>
    <col min="16130" max="16130" width="13.85546875" style="2" bestFit="1" customWidth="1"/>
    <col min="16131" max="16131" width="15.7109375" style="2" bestFit="1" customWidth="1"/>
    <col min="16132" max="16132" width="15.28515625" style="2" bestFit="1" customWidth="1"/>
    <col min="16133" max="16133" width="18.140625" style="2" bestFit="1" customWidth="1"/>
    <col min="16134" max="16134" width="11.85546875" style="2" bestFit="1" customWidth="1"/>
    <col min="16135" max="16135" width="10.42578125" style="2" bestFit="1" customWidth="1"/>
    <col min="16136" max="16136" width="12.85546875" style="2" bestFit="1" customWidth="1"/>
    <col min="16137" max="16137" width="9.140625" style="2"/>
    <col min="16138" max="16138" width="11.5703125" style="2" bestFit="1" customWidth="1"/>
    <col min="16139" max="16139" width="9.140625" style="2"/>
    <col min="16140" max="16142" width="9.28515625" style="2" bestFit="1" customWidth="1"/>
    <col min="16143" max="16384" width="9.140625" style="2"/>
  </cols>
  <sheetData>
    <row r="1" spans="1:14" ht="36" customHeight="1" x14ac:dyDescent="0.25">
      <c r="A1" s="65" t="s">
        <v>820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4" s="20" customFormat="1" ht="57" customHeight="1" x14ac:dyDescent="0.25">
      <c r="A2" s="64" t="s">
        <v>835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4" s="1" customFormat="1" ht="47.25" x14ac:dyDescent="0.25">
      <c r="A3" s="27" t="s">
        <v>0</v>
      </c>
      <c r="B3" s="27"/>
      <c r="C3" s="27" t="s">
        <v>1</v>
      </c>
      <c r="D3" s="27" t="s">
        <v>369</v>
      </c>
      <c r="E3" s="27" t="s">
        <v>2</v>
      </c>
      <c r="F3" s="27" t="s">
        <v>3</v>
      </c>
      <c r="G3" s="27" t="s">
        <v>4</v>
      </c>
      <c r="H3" s="27" t="s">
        <v>5</v>
      </c>
      <c r="I3" s="27" t="s">
        <v>6</v>
      </c>
      <c r="J3" s="27" t="s">
        <v>7</v>
      </c>
      <c r="K3" s="57" t="s">
        <v>8</v>
      </c>
    </row>
    <row r="4" spans="1:14" ht="141.75" x14ac:dyDescent="0.25">
      <c r="A4" s="7" t="s">
        <v>9</v>
      </c>
      <c r="B4" s="9" t="s">
        <v>802</v>
      </c>
      <c r="C4" s="8" t="s">
        <v>10</v>
      </c>
      <c r="D4" s="9"/>
      <c r="E4" s="8" t="s">
        <v>11</v>
      </c>
      <c r="F4" s="28" t="s">
        <v>12</v>
      </c>
      <c r="G4" s="10" t="s">
        <v>13</v>
      </c>
      <c r="H4" s="4">
        <v>140230</v>
      </c>
      <c r="I4" s="11">
        <v>42751</v>
      </c>
      <c r="J4" s="11">
        <v>43100</v>
      </c>
      <c r="K4" s="58">
        <v>91980.37</v>
      </c>
    </row>
    <row r="5" spans="1:14" ht="63" x14ac:dyDescent="0.25">
      <c r="A5" s="7" t="s">
        <v>14</v>
      </c>
      <c r="B5" s="9" t="s">
        <v>802</v>
      </c>
      <c r="C5" s="8" t="s">
        <v>15</v>
      </c>
      <c r="D5" s="9"/>
      <c r="E5" s="8" t="s">
        <v>16</v>
      </c>
      <c r="F5" s="9"/>
      <c r="G5" s="10" t="s">
        <v>17</v>
      </c>
      <c r="H5" s="4">
        <v>116.84</v>
      </c>
      <c r="I5" s="11">
        <v>42754</v>
      </c>
      <c r="J5" s="11">
        <v>42765</v>
      </c>
      <c r="K5" s="58">
        <v>0</v>
      </c>
    </row>
    <row r="6" spans="1:14" ht="63" x14ac:dyDescent="0.25">
      <c r="A6" s="7" t="s">
        <v>18</v>
      </c>
      <c r="B6" s="9" t="s">
        <v>802</v>
      </c>
      <c r="C6" s="8" t="s">
        <v>19</v>
      </c>
      <c r="D6" s="9"/>
      <c r="E6" s="8" t="s">
        <v>16</v>
      </c>
      <c r="F6" s="9"/>
      <c r="G6" s="10" t="s">
        <v>20</v>
      </c>
      <c r="H6" s="4">
        <v>75</v>
      </c>
      <c r="I6" s="11">
        <v>42754</v>
      </c>
      <c r="J6" s="11">
        <v>42765</v>
      </c>
      <c r="K6" s="58">
        <v>0</v>
      </c>
    </row>
    <row r="7" spans="1:14" ht="63" x14ac:dyDescent="0.25">
      <c r="A7" s="7" t="s">
        <v>21</v>
      </c>
      <c r="B7" s="9" t="s">
        <v>802</v>
      </c>
      <c r="C7" s="8" t="s">
        <v>22</v>
      </c>
      <c r="D7" s="9" t="s">
        <v>817</v>
      </c>
      <c r="E7" s="8" t="s">
        <v>11</v>
      </c>
      <c r="F7" s="28" t="s">
        <v>23</v>
      </c>
      <c r="G7" s="10" t="s">
        <v>24</v>
      </c>
      <c r="H7" s="4">
        <v>3284.79</v>
      </c>
      <c r="I7" s="11">
        <v>42783</v>
      </c>
      <c r="J7" s="11">
        <v>42824</v>
      </c>
      <c r="K7" s="58">
        <v>3284.79</v>
      </c>
      <c r="L7" s="3"/>
      <c r="N7" s="3"/>
    </row>
    <row r="8" spans="1:14" ht="78.75" x14ac:dyDescent="0.25">
      <c r="A8" s="7" t="s">
        <v>25</v>
      </c>
      <c r="B8" s="9" t="s">
        <v>802</v>
      </c>
      <c r="C8" s="8" t="s">
        <v>26</v>
      </c>
      <c r="D8" s="9" t="s">
        <v>817</v>
      </c>
      <c r="E8" s="8" t="s">
        <v>11</v>
      </c>
      <c r="F8" s="9" t="s">
        <v>27</v>
      </c>
      <c r="G8" s="10" t="s">
        <v>28</v>
      </c>
      <c r="H8" s="4">
        <v>15053.85</v>
      </c>
      <c r="I8" s="11">
        <v>42783</v>
      </c>
      <c r="J8" s="11">
        <v>43891</v>
      </c>
      <c r="K8" s="58">
        <v>4181.7</v>
      </c>
      <c r="L8" s="3"/>
      <c r="N8" s="3"/>
    </row>
    <row r="9" spans="1:14" ht="63" x14ac:dyDescent="0.25">
      <c r="A9" s="7">
        <v>6980187887</v>
      </c>
      <c r="B9" s="9" t="s">
        <v>802</v>
      </c>
      <c r="C9" s="8" t="s">
        <v>29</v>
      </c>
      <c r="D9" s="9" t="s">
        <v>817</v>
      </c>
      <c r="E9" s="8" t="s">
        <v>11</v>
      </c>
      <c r="F9" s="9" t="s">
        <v>30</v>
      </c>
      <c r="G9" s="10" t="s">
        <v>31</v>
      </c>
      <c r="H9" s="4">
        <v>149175</v>
      </c>
      <c r="I9" s="11">
        <v>42823</v>
      </c>
      <c r="J9" s="11">
        <v>43891</v>
      </c>
      <c r="K9" s="58">
        <v>41425.17</v>
      </c>
    </row>
    <row r="10" spans="1:14" ht="63" x14ac:dyDescent="0.25">
      <c r="A10" s="7" t="s">
        <v>32</v>
      </c>
      <c r="B10" s="9" t="s">
        <v>802</v>
      </c>
      <c r="C10" s="8" t="s">
        <v>33</v>
      </c>
      <c r="D10" s="9" t="s">
        <v>818</v>
      </c>
      <c r="E10" s="8" t="s">
        <v>16</v>
      </c>
      <c r="F10" s="9"/>
      <c r="G10" s="10" t="s">
        <v>34</v>
      </c>
      <c r="H10" s="4">
        <v>65</v>
      </c>
      <c r="I10" s="11">
        <v>42772</v>
      </c>
      <c r="J10" s="11">
        <v>42781</v>
      </c>
      <c r="K10" s="58">
        <v>65</v>
      </c>
    </row>
    <row r="11" spans="1:14" ht="126" x14ac:dyDescent="0.25">
      <c r="A11" s="7" t="s">
        <v>35</v>
      </c>
      <c r="B11" s="9" t="s">
        <v>802</v>
      </c>
      <c r="C11" s="8" t="s">
        <v>36</v>
      </c>
      <c r="D11" s="9" t="s">
        <v>817</v>
      </c>
      <c r="E11" s="8" t="s">
        <v>11</v>
      </c>
      <c r="F11" s="9" t="s">
        <v>37</v>
      </c>
      <c r="G11" s="10" t="s">
        <v>38</v>
      </c>
      <c r="H11" s="4">
        <v>649</v>
      </c>
      <c r="I11" s="11">
        <v>42781</v>
      </c>
      <c r="J11" s="11">
        <v>42765</v>
      </c>
      <c r="K11" s="58">
        <v>649</v>
      </c>
    </row>
    <row r="12" spans="1:14" ht="126" x14ac:dyDescent="0.25">
      <c r="A12" s="7" t="s">
        <v>39</v>
      </c>
      <c r="B12" s="9" t="s">
        <v>802</v>
      </c>
      <c r="C12" s="8" t="s">
        <v>40</v>
      </c>
      <c r="D12" s="9" t="s">
        <v>817</v>
      </c>
      <c r="E12" s="8" t="s">
        <v>11</v>
      </c>
      <c r="F12" s="28" t="s">
        <v>30</v>
      </c>
      <c r="G12" s="10" t="s">
        <v>38</v>
      </c>
      <c r="H12" s="4">
        <v>749</v>
      </c>
      <c r="I12" s="11">
        <v>42781</v>
      </c>
      <c r="J12" s="11">
        <v>42765</v>
      </c>
      <c r="K12" s="58">
        <v>749</v>
      </c>
    </row>
    <row r="13" spans="1:14" ht="63" x14ac:dyDescent="0.25">
      <c r="A13" s="7" t="s">
        <v>41</v>
      </c>
      <c r="B13" s="9" t="s">
        <v>802</v>
      </c>
      <c r="C13" s="8" t="s">
        <v>42</v>
      </c>
      <c r="D13" s="9"/>
      <c r="E13" s="8" t="s">
        <v>16</v>
      </c>
      <c r="F13" s="9"/>
      <c r="G13" s="10" t="s">
        <v>43</v>
      </c>
      <c r="H13" s="5">
        <v>175</v>
      </c>
      <c r="I13" s="11">
        <v>42774</v>
      </c>
      <c r="J13" s="11">
        <v>42794</v>
      </c>
      <c r="K13" s="58">
        <v>175</v>
      </c>
    </row>
    <row r="14" spans="1:14" ht="63" x14ac:dyDescent="0.25">
      <c r="A14" s="7" t="s">
        <v>44</v>
      </c>
      <c r="B14" s="9" t="s">
        <v>802</v>
      </c>
      <c r="C14" s="8" t="s">
        <v>45</v>
      </c>
      <c r="D14" s="9"/>
      <c r="E14" s="8" t="s">
        <v>16</v>
      </c>
      <c r="F14" s="9"/>
      <c r="G14" s="10" t="s">
        <v>31</v>
      </c>
      <c r="H14" s="4">
        <v>350</v>
      </c>
      <c r="I14" s="11">
        <v>42779</v>
      </c>
      <c r="J14" s="11">
        <v>42794</v>
      </c>
      <c r="K14" s="58">
        <v>350</v>
      </c>
      <c r="L14" s="3"/>
    </row>
    <row r="15" spans="1:14" ht="63" x14ac:dyDescent="0.25">
      <c r="A15" s="7" t="s">
        <v>46</v>
      </c>
      <c r="B15" s="9" t="s">
        <v>802</v>
      </c>
      <c r="C15" s="8" t="s">
        <v>47</v>
      </c>
      <c r="D15" s="9"/>
      <c r="E15" s="8" t="s">
        <v>16</v>
      </c>
      <c r="F15" s="9"/>
      <c r="G15" s="10" t="s">
        <v>48</v>
      </c>
      <c r="H15" s="4">
        <v>12400</v>
      </c>
      <c r="I15" s="11">
        <v>42770</v>
      </c>
      <c r="J15" s="11">
        <v>42824</v>
      </c>
      <c r="K15" s="58">
        <v>12400</v>
      </c>
    </row>
    <row r="16" spans="1:14" ht="78.75" x14ac:dyDescent="0.25">
      <c r="A16" s="7" t="s">
        <v>49</v>
      </c>
      <c r="B16" s="9" t="s">
        <v>802</v>
      </c>
      <c r="C16" s="8" t="s">
        <v>50</v>
      </c>
      <c r="D16" s="9"/>
      <c r="E16" s="8" t="s">
        <v>11</v>
      </c>
      <c r="F16" s="9"/>
      <c r="G16" s="10" t="s">
        <v>28</v>
      </c>
      <c r="H16" s="4">
        <f>12.5*100</f>
        <v>1250</v>
      </c>
      <c r="I16" s="11">
        <v>42793</v>
      </c>
      <c r="J16" s="11">
        <v>42799</v>
      </c>
      <c r="K16" s="58">
        <v>1073</v>
      </c>
    </row>
    <row r="17" spans="1:11" ht="63" x14ac:dyDescent="0.25">
      <c r="A17" s="7" t="s">
        <v>51</v>
      </c>
      <c r="B17" s="9" t="s">
        <v>802</v>
      </c>
      <c r="C17" s="8" t="s">
        <v>52</v>
      </c>
      <c r="D17" s="9"/>
      <c r="E17" s="8" t="s">
        <v>16</v>
      </c>
      <c r="F17" s="9"/>
      <c r="G17" s="10" t="s">
        <v>53</v>
      </c>
      <c r="H17" s="4">
        <v>490</v>
      </c>
      <c r="I17" s="11">
        <v>42800</v>
      </c>
      <c r="J17" s="11">
        <v>42824</v>
      </c>
      <c r="K17" s="58">
        <v>490</v>
      </c>
    </row>
    <row r="18" spans="1:11" ht="63" x14ac:dyDescent="0.25">
      <c r="A18" s="7" t="s">
        <v>54</v>
      </c>
      <c r="B18" s="9" t="s">
        <v>802</v>
      </c>
      <c r="C18" s="8" t="s">
        <v>55</v>
      </c>
      <c r="D18" s="9"/>
      <c r="E18" s="8" t="s">
        <v>16</v>
      </c>
      <c r="F18" s="9"/>
      <c r="G18" s="10" t="s">
        <v>56</v>
      </c>
      <c r="H18" s="29">
        <v>6650</v>
      </c>
      <c r="I18" s="11">
        <v>42793</v>
      </c>
      <c r="J18" s="11">
        <v>42809</v>
      </c>
      <c r="K18" s="58">
        <v>6650</v>
      </c>
    </row>
    <row r="19" spans="1:11" ht="63" x14ac:dyDescent="0.25">
      <c r="A19" s="7" t="s">
        <v>57</v>
      </c>
      <c r="B19" s="9" t="s">
        <v>802</v>
      </c>
      <c r="C19" s="8" t="s">
        <v>58</v>
      </c>
      <c r="D19" s="9" t="s">
        <v>817</v>
      </c>
      <c r="E19" s="8" t="s">
        <v>11</v>
      </c>
      <c r="F19" s="9" t="s">
        <v>59</v>
      </c>
      <c r="G19" s="10" t="s">
        <v>60</v>
      </c>
      <c r="H19" s="4">
        <v>927.5</v>
      </c>
      <c r="I19" s="11">
        <v>42809</v>
      </c>
      <c r="J19" s="11">
        <v>42855</v>
      </c>
      <c r="K19" s="58">
        <v>927.5</v>
      </c>
    </row>
    <row r="20" spans="1:11" ht="63" x14ac:dyDescent="0.25">
      <c r="A20" s="7" t="s">
        <v>61</v>
      </c>
      <c r="B20" s="9" t="s">
        <v>802</v>
      </c>
      <c r="C20" s="8" t="s">
        <v>62</v>
      </c>
      <c r="D20" s="9"/>
      <c r="E20" s="8" t="s">
        <v>16</v>
      </c>
      <c r="F20" s="9"/>
      <c r="G20" s="10" t="s">
        <v>31</v>
      </c>
      <c r="H20" s="4">
        <v>140</v>
      </c>
      <c r="I20" s="11">
        <v>42762</v>
      </c>
      <c r="J20" s="11">
        <v>42840</v>
      </c>
      <c r="K20" s="58">
        <v>140</v>
      </c>
    </row>
    <row r="21" spans="1:11" ht="94.5" x14ac:dyDescent="0.25">
      <c r="A21" s="7" t="s">
        <v>63</v>
      </c>
      <c r="B21" s="9" t="s">
        <v>802</v>
      </c>
      <c r="C21" s="8" t="s">
        <v>64</v>
      </c>
      <c r="D21" s="9"/>
      <c r="E21" s="8" t="s">
        <v>11</v>
      </c>
      <c r="F21" s="9"/>
      <c r="G21" s="10" t="s">
        <v>65</v>
      </c>
      <c r="H21" s="5">
        <v>454.54</v>
      </c>
      <c r="I21" s="11">
        <v>42796</v>
      </c>
      <c r="J21" s="23"/>
      <c r="K21" s="58">
        <v>454.54</v>
      </c>
    </row>
    <row r="22" spans="1:11" ht="189" x14ac:dyDescent="0.25">
      <c r="A22" s="7" t="s">
        <v>66</v>
      </c>
      <c r="B22" s="9" t="s">
        <v>802</v>
      </c>
      <c r="C22" s="8" t="s">
        <v>67</v>
      </c>
      <c r="D22" s="9"/>
      <c r="E22" s="8" t="s">
        <v>16</v>
      </c>
      <c r="F22" s="9"/>
      <c r="G22" s="27" t="s">
        <v>68</v>
      </c>
      <c r="H22" s="4">
        <f>3555.6+977.79</f>
        <v>4533.3899999999994</v>
      </c>
      <c r="I22" s="11">
        <v>42818</v>
      </c>
      <c r="J22" s="23"/>
      <c r="K22" s="58">
        <v>4533.3900000000003</v>
      </c>
    </row>
    <row r="23" spans="1:11" ht="63" x14ac:dyDescent="0.25">
      <c r="A23" s="7" t="s">
        <v>69</v>
      </c>
      <c r="B23" s="9" t="s">
        <v>802</v>
      </c>
      <c r="C23" s="8" t="s">
        <v>70</v>
      </c>
      <c r="D23" s="9"/>
      <c r="E23" s="8" t="s">
        <v>11</v>
      </c>
      <c r="F23" s="9"/>
      <c r="G23" s="10" t="s">
        <v>31</v>
      </c>
      <c r="H23" s="4">
        <v>10000</v>
      </c>
      <c r="I23" s="11">
        <v>42824</v>
      </c>
      <c r="J23" s="11">
        <v>43920</v>
      </c>
      <c r="K23" s="58">
        <v>1938.58</v>
      </c>
    </row>
    <row r="24" spans="1:11" ht="63" x14ac:dyDescent="0.25">
      <c r="A24" s="7" t="s">
        <v>71</v>
      </c>
      <c r="B24" s="9" t="s">
        <v>802</v>
      </c>
      <c r="C24" s="8" t="s">
        <v>72</v>
      </c>
      <c r="D24" s="9"/>
      <c r="E24" s="8" t="s">
        <v>11</v>
      </c>
      <c r="F24" s="9"/>
      <c r="G24" s="10" t="s">
        <v>31</v>
      </c>
      <c r="H24" s="4">
        <v>3870</v>
      </c>
      <c r="I24" s="11">
        <v>42824</v>
      </c>
      <c r="J24" s="11">
        <v>43920</v>
      </c>
      <c r="K24" s="58">
        <v>266.60000000000002</v>
      </c>
    </row>
    <row r="25" spans="1:11" ht="63" x14ac:dyDescent="0.25">
      <c r="A25" s="7" t="s">
        <v>73</v>
      </c>
      <c r="B25" s="9" t="s">
        <v>802</v>
      </c>
      <c r="C25" s="8" t="s">
        <v>74</v>
      </c>
      <c r="D25" s="9"/>
      <c r="E25" s="8" t="s">
        <v>11</v>
      </c>
      <c r="F25" s="9"/>
      <c r="G25" s="10" t="s">
        <v>75</v>
      </c>
      <c r="H25" s="4">
        <v>39999.99</v>
      </c>
      <c r="I25" s="11">
        <v>42818</v>
      </c>
      <c r="J25" s="11">
        <v>43100</v>
      </c>
      <c r="K25" s="58" t="s">
        <v>76</v>
      </c>
    </row>
    <row r="26" spans="1:11" ht="63" x14ac:dyDescent="0.25">
      <c r="A26" s="7" t="s">
        <v>77</v>
      </c>
      <c r="B26" s="9" t="s">
        <v>802</v>
      </c>
      <c r="C26" s="8" t="s">
        <v>78</v>
      </c>
      <c r="D26" s="9"/>
      <c r="E26" s="8" t="s">
        <v>16</v>
      </c>
      <c r="F26" s="9"/>
      <c r="G26" s="10" t="s">
        <v>79</v>
      </c>
      <c r="H26" s="4">
        <v>2500</v>
      </c>
      <c r="I26" s="11">
        <v>42823</v>
      </c>
      <c r="J26" s="23"/>
      <c r="K26" s="58">
        <v>2500</v>
      </c>
    </row>
    <row r="27" spans="1:11" ht="63" x14ac:dyDescent="0.25">
      <c r="A27" s="7" t="s">
        <v>80</v>
      </c>
      <c r="B27" s="9" t="s">
        <v>802</v>
      </c>
      <c r="C27" s="8" t="s">
        <v>81</v>
      </c>
      <c r="D27" s="9" t="s">
        <v>468</v>
      </c>
      <c r="E27" s="8" t="s">
        <v>11</v>
      </c>
      <c r="F27" s="9"/>
      <c r="G27" s="10" t="s">
        <v>82</v>
      </c>
      <c r="H27" s="4">
        <v>5000</v>
      </c>
      <c r="I27" s="11">
        <v>42825</v>
      </c>
      <c r="J27" s="11">
        <v>43434</v>
      </c>
      <c r="K27" s="58">
        <v>943.88</v>
      </c>
    </row>
    <row r="28" spans="1:11" ht="78.75" x14ac:dyDescent="0.25">
      <c r="A28" s="7" t="s">
        <v>83</v>
      </c>
      <c r="B28" s="9" t="s">
        <v>802</v>
      </c>
      <c r="C28" s="8" t="s">
        <v>84</v>
      </c>
      <c r="D28" s="9"/>
      <c r="E28" s="8" t="s">
        <v>85</v>
      </c>
      <c r="F28" s="9"/>
      <c r="G28" s="10" t="s">
        <v>86</v>
      </c>
      <c r="H28" s="4">
        <v>32.78</v>
      </c>
      <c r="I28" s="11">
        <v>42828</v>
      </c>
      <c r="J28" s="11">
        <v>42870</v>
      </c>
      <c r="K28" s="58">
        <v>32.78</v>
      </c>
    </row>
    <row r="29" spans="1:11" ht="78.75" x14ac:dyDescent="0.25">
      <c r="A29" s="7" t="s">
        <v>87</v>
      </c>
      <c r="B29" s="9" t="s">
        <v>802</v>
      </c>
      <c r="C29" s="8" t="s">
        <v>88</v>
      </c>
      <c r="D29" s="9" t="s">
        <v>468</v>
      </c>
      <c r="E29" s="8" t="s">
        <v>85</v>
      </c>
      <c r="F29" s="9"/>
      <c r="G29" s="10" t="s">
        <v>89</v>
      </c>
      <c r="H29" s="4">
        <v>2247.1999999999998</v>
      </c>
      <c r="I29" s="11">
        <v>42828</v>
      </c>
      <c r="J29" s="9" t="s">
        <v>90</v>
      </c>
      <c r="K29" s="58">
        <v>224.72</v>
      </c>
    </row>
    <row r="30" spans="1:11" ht="63" x14ac:dyDescent="0.25">
      <c r="A30" s="7" t="s">
        <v>91</v>
      </c>
      <c r="B30" s="9" t="s">
        <v>802</v>
      </c>
      <c r="C30" s="8" t="s">
        <v>92</v>
      </c>
      <c r="D30" s="9"/>
      <c r="E30" s="8" t="s">
        <v>11</v>
      </c>
      <c r="F30" s="9"/>
      <c r="G30" s="10" t="s">
        <v>93</v>
      </c>
      <c r="H30" s="4">
        <f>800/1.1</f>
        <v>727.27272727272725</v>
      </c>
      <c r="I30" s="11">
        <v>42828</v>
      </c>
      <c r="J30" s="11">
        <v>42855</v>
      </c>
      <c r="K30" s="58">
        <v>727.27</v>
      </c>
    </row>
    <row r="31" spans="1:11" ht="126" x14ac:dyDescent="0.25">
      <c r="A31" s="7" t="s">
        <v>94</v>
      </c>
      <c r="B31" s="9" t="s">
        <v>802</v>
      </c>
      <c r="C31" s="8" t="s">
        <v>95</v>
      </c>
      <c r="D31" s="9" t="s">
        <v>819</v>
      </c>
      <c r="E31" s="8" t="s">
        <v>11</v>
      </c>
      <c r="F31" s="9" t="s">
        <v>96</v>
      </c>
      <c r="G31" s="10" t="s">
        <v>38</v>
      </c>
      <c r="H31" s="4">
        <f>17.5*13</f>
        <v>227.5</v>
      </c>
      <c r="I31" s="11">
        <v>42839</v>
      </c>
      <c r="J31" s="11">
        <v>43023</v>
      </c>
      <c r="K31" s="58">
        <v>225</v>
      </c>
    </row>
    <row r="32" spans="1:11" ht="126" x14ac:dyDescent="0.25">
      <c r="A32" s="7" t="s">
        <v>97</v>
      </c>
      <c r="B32" s="9" t="s">
        <v>802</v>
      </c>
      <c r="C32" s="8" t="s">
        <v>98</v>
      </c>
      <c r="D32" s="9" t="s">
        <v>819</v>
      </c>
      <c r="E32" s="8" t="s">
        <v>11</v>
      </c>
      <c r="F32" s="9" t="s">
        <v>96</v>
      </c>
      <c r="G32" s="10" t="s">
        <v>38</v>
      </c>
      <c r="H32" s="4">
        <v>1470.58</v>
      </c>
      <c r="I32" s="11">
        <v>42839</v>
      </c>
      <c r="J32" s="11"/>
      <c r="K32" s="58">
        <v>1470.58</v>
      </c>
    </row>
    <row r="33" spans="1:11" ht="126" x14ac:dyDescent="0.25">
      <c r="A33" s="7" t="s">
        <v>99</v>
      </c>
      <c r="B33" s="9" t="s">
        <v>802</v>
      </c>
      <c r="C33" s="8" t="s">
        <v>100</v>
      </c>
      <c r="D33" s="9" t="s">
        <v>819</v>
      </c>
      <c r="E33" s="8" t="s">
        <v>11</v>
      </c>
      <c r="F33" s="9" t="s">
        <v>96</v>
      </c>
      <c r="G33" s="10" t="s">
        <v>38</v>
      </c>
      <c r="H33" s="4">
        <v>1470</v>
      </c>
      <c r="I33" s="11">
        <v>42839</v>
      </c>
      <c r="J33" s="11"/>
      <c r="K33" s="58">
        <v>1470</v>
      </c>
    </row>
    <row r="34" spans="1:11" ht="78.75" x14ac:dyDescent="0.25">
      <c r="A34" s="7" t="s">
        <v>101</v>
      </c>
      <c r="B34" s="9" t="s">
        <v>802</v>
      </c>
      <c r="C34" s="8" t="s">
        <v>102</v>
      </c>
      <c r="D34" s="9" t="s">
        <v>819</v>
      </c>
      <c r="E34" s="8" t="s">
        <v>11</v>
      </c>
      <c r="F34" s="9" t="s">
        <v>96</v>
      </c>
      <c r="G34" s="10" t="s">
        <v>103</v>
      </c>
      <c r="H34" s="4">
        <v>2340</v>
      </c>
      <c r="I34" s="11">
        <v>42839</v>
      </c>
      <c r="J34" s="23"/>
      <c r="K34" s="58">
        <v>2340</v>
      </c>
    </row>
    <row r="35" spans="1:11" ht="63" x14ac:dyDescent="0.25">
      <c r="A35" s="7" t="s">
        <v>104</v>
      </c>
      <c r="B35" s="9" t="s">
        <v>802</v>
      </c>
      <c r="C35" s="8" t="s">
        <v>52</v>
      </c>
      <c r="D35" s="9"/>
      <c r="E35" s="8" t="s">
        <v>16</v>
      </c>
      <c r="F35" s="9"/>
      <c r="G35" s="10" t="s">
        <v>105</v>
      </c>
      <c r="H35" s="4">
        <v>504</v>
      </c>
      <c r="I35" s="11">
        <v>42829</v>
      </c>
      <c r="J35" s="23"/>
      <c r="K35" s="58">
        <v>504</v>
      </c>
    </row>
    <row r="36" spans="1:11" ht="78.75" x14ac:dyDescent="0.25">
      <c r="A36" s="7" t="s">
        <v>106</v>
      </c>
      <c r="B36" s="9" t="s">
        <v>802</v>
      </c>
      <c r="C36" s="8" t="s">
        <v>52</v>
      </c>
      <c r="D36" s="9"/>
      <c r="E36" s="8" t="s">
        <v>16</v>
      </c>
      <c r="F36" s="9"/>
      <c r="G36" s="10" t="s">
        <v>107</v>
      </c>
      <c r="H36" s="4">
        <v>338</v>
      </c>
      <c r="I36" s="11">
        <v>42829</v>
      </c>
      <c r="J36" s="23"/>
      <c r="K36" s="58">
        <v>338</v>
      </c>
    </row>
    <row r="37" spans="1:11" ht="63" x14ac:dyDescent="0.25">
      <c r="A37" s="7" t="s">
        <v>108</v>
      </c>
      <c r="B37" s="9" t="s">
        <v>802</v>
      </c>
      <c r="C37" s="8" t="s">
        <v>109</v>
      </c>
      <c r="D37" s="9"/>
      <c r="E37" s="8" t="s">
        <v>16</v>
      </c>
      <c r="F37" s="9"/>
      <c r="G37" s="10" t="s">
        <v>110</v>
      </c>
      <c r="H37" s="4">
        <v>1380</v>
      </c>
      <c r="I37" s="11">
        <v>42835</v>
      </c>
      <c r="J37" s="23"/>
      <c r="K37" s="58">
        <v>1380</v>
      </c>
    </row>
    <row r="38" spans="1:11" s="6" customFormat="1" ht="78.75" x14ac:dyDescent="0.25">
      <c r="A38" s="7" t="s">
        <v>111</v>
      </c>
      <c r="B38" s="9" t="s">
        <v>802</v>
      </c>
      <c r="C38" s="8" t="s">
        <v>112</v>
      </c>
      <c r="D38" s="9"/>
      <c r="E38" s="8" t="s">
        <v>113</v>
      </c>
      <c r="F38" s="9"/>
      <c r="G38" s="10" t="s">
        <v>114</v>
      </c>
      <c r="H38" s="50">
        <v>701.77</v>
      </c>
      <c r="I38" s="30">
        <v>2017</v>
      </c>
      <c r="J38" s="23"/>
      <c r="K38" s="59"/>
    </row>
    <row r="39" spans="1:11" s="6" customFormat="1" ht="78.75" x14ac:dyDescent="0.25">
      <c r="A39" s="7" t="s">
        <v>115</v>
      </c>
      <c r="B39" s="9" t="s">
        <v>802</v>
      </c>
      <c r="C39" s="8" t="s">
        <v>116</v>
      </c>
      <c r="D39" s="9"/>
      <c r="E39" s="8" t="s">
        <v>117</v>
      </c>
      <c r="F39" s="9"/>
      <c r="G39" s="10" t="s">
        <v>118</v>
      </c>
      <c r="H39" s="4">
        <v>3380</v>
      </c>
      <c r="I39" s="30">
        <v>2017</v>
      </c>
      <c r="J39" s="31"/>
      <c r="K39" s="59"/>
    </row>
    <row r="40" spans="1:11" s="6" customFormat="1" ht="63" x14ac:dyDescent="0.25">
      <c r="A40" s="7" t="s">
        <v>119</v>
      </c>
      <c r="B40" s="9" t="s">
        <v>802</v>
      </c>
      <c r="C40" s="8" t="s">
        <v>120</v>
      </c>
      <c r="D40" s="9"/>
      <c r="E40" s="8" t="s">
        <v>121</v>
      </c>
      <c r="F40" s="9"/>
      <c r="G40" s="10" t="s">
        <v>122</v>
      </c>
      <c r="H40" s="5">
        <v>2670</v>
      </c>
      <c r="I40" s="30">
        <v>2017</v>
      </c>
      <c r="J40" s="23"/>
      <c r="K40" s="59"/>
    </row>
    <row r="41" spans="1:11" s="6" customFormat="1" ht="63" x14ac:dyDescent="0.25">
      <c r="A41" s="7" t="s">
        <v>123</v>
      </c>
      <c r="B41" s="9" t="s">
        <v>802</v>
      </c>
      <c r="C41" s="8" t="s">
        <v>124</v>
      </c>
      <c r="D41" s="9"/>
      <c r="E41" s="8" t="s">
        <v>121</v>
      </c>
      <c r="F41" s="9"/>
      <c r="G41" s="10" t="s">
        <v>125</v>
      </c>
      <c r="H41" s="4">
        <v>10000</v>
      </c>
      <c r="I41" s="30">
        <v>2017</v>
      </c>
      <c r="J41" s="23"/>
      <c r="K41" s="59"/>
    </row>
    <row r="42" spans="1:11" s="6" customFormat="1" ht="63" x14ac:dyDescent="0.25">
      <c r="A42" s="7" t="s">
        <v>126</v>
      </c>
      <c r="B42" s="9" t="s">
        <v>802</v>
      </c>
      <c r="C42" s="8" t="s">
        <v>127</v>
      </c>
      <c r="D42" s="9"/>
      <c r="E42" s="8" t="s">
        <v>121</v>
      </c>
      <c r="F42" s="9"/>
      <c r="G42" s="10" t="s">
        <v>128</v>
      </c>
      <c r="H42" s="4">
        <v>240</v>
      </c>
      <c r="I42" s="30">
        <v>2017</v>
      </c>
      <c r="J42" s="23"/>
      <c r="K42" s="59"/>
    </row>
    <row r="43" spans="1:11" s="6" customFormat="1" ht="63" x14ac:dyDescent="0.25">
      <c r="A43" s="7" t="s">
        <v>129</v>
      </c>
      <c r="B43" s="9" t="s">
        <v>802</v>
      </c>
      <c r="C43" s="8" t="s">
        <v>130</v>
      </c>
      <c r="D43" s="9"/>
      <c r="E43" s="8" t="s">
        <v>121</v>
      </c>
      <c r="F43" s="9"/>
      <c r="G43" s="10" t="s">
        <v>131</v>
      </c>
      <c r="H43" s="4">
        <v>1000</v>
      </c>
      <c r="I43" s="30">
        <v>2017</v>
      </c>
      <c r="J43" s="23"/>
      <c r="K43" s="59"/>
    </row>
    <row r="44" spans="1:11" s="6" customFormat="1" ht="63" x14ac:dyDescent="0.25">
      <c r="A44" s="7" t="s">
        <v>132</v>
      </c>
      <c r="B44" s="9" t="s">
        <v>802</v>
      </c>
      <c r="C44" s="8" t="s">
        <v>133</v>
      </c>
      <c r="D44" s="9"/>
      <c r="E44" s="8" t="s">
        <v>121</v>
      </c>
      <c r="F44" s="9"/>
      <c r="G44" s="10" t="s">
        <v>134</v>
      </c>
      <c r="H44" s="4">
        <v>1100</v>
      </c>
      <c r="I44" s="30">
        <v>2017</v>
      </c>
      <c r="J44" s="23"/>
      <c r="K44" s="59"/>
    </row>
    <row r="45" spans="1:11" s="6" customFormat="1" ht="31.5" x14ac:dyDescent="0.25">
      <c r="A45" s="7" t="s">
        <v>135</v>
      </c>
      <c r="B45" s="9" t="s">
        <v>802</v>
      </c>
      <c r="C45" s="8" t="s">
        <v>136</v>
      </c>
      <c r="D45" s="9"/>
      <c r="E45" s="8" t="s">
        <v>137</v>
      </c>
      <c r="F45" s="9"/>
      <c r="G45" s="10" t="s">
        <v>138</v>
      </c>
      <c r="H45" s="4" t="s">
        <v>139</v>
      </c>
      <c r="I45" s="30">
        <v>2017</v>
      </c>
      <c r="J45" s="23"/>
      <c r="K45" s="59"/>
    </row>
    <row r="46" spans="1:11" s="6" customFormat="1" ht="47.25" x14ac:dyDescent="0.25">
      <c r="A46" s="7" t="s">
        <v>140</v>
      </c>
      <c r="B46" s="9" t="s">
        <v>802</v>
      </c>
      <c r="C46" s="8" t="s">
        <v>141</v>
      </c>
      <c r="D46" s="9"/>
      <c r="E46" s="8" t="s">
        <v>142</v>
      </c>
      <c r="F46" s="9"/>
      <c r="G46" s="10" t="s">
        <v>143</v>
      </c>
      <c r="H46" s="4">
        <v>57.93</v>
      </c>
      <c r="I46" s="30">
        <v>2017</v>
      </c>
      <c r="J46" s="23"/>
      <c r="K46" s="59"/>
    </row>
    <row r="47" spans="1:11" s="6" customFormat="1" ht="63" x14ac:dyDescent="0.25">
      <c r="A47" s="7" t="s">
        <v>144</v>
      </c>
      <c r="B47" s="9" t="s">
        <v>802</v>
      </c>
      <c r="C47" s="8" t="s">
        <v>145</v>
      </c>
      <c r="D47" s="9"/>
      <c r="E47" s="8" t="s">
        <v>121</v>
      </c>
      <c r="F47" s="9"/>
      <c r="G47" s="10" t="s">
        <v>146</v>
      </c>
      <c r="H47" s="4">
        <v>638.91999999999996</v>
      </c>
      <c r="I47" s="30">
        <v>2017</v>
      </c>
      <c r="J47" s="23"/>
      <c r="K47" s="59"/>
    </row>
    <row r="48" spans="1:11" s="6" customFormat="1" ht="63" x14ac:dyDescent="0.25">
      <c r="A48" s="7" t="s">
        <v>834</v>
      </c>
      <c r="B48" s="9" t="s">
        <v>802</v>
      </c>
      <c r="C48" s="8" t="s">
        <v>147</v>
      </c>
      <c r="D48" s="9"/>
      <c r="E48" s="8" t="s">
        <v>121</v>
      </c>
      <c r="F48" s="9"/>
      <c r="G48" s="10" t="s">
        <v>148</v>
      </c>
      <c r="H48" s="4">
        <v>100</v>
      </c>
      <c r="I48" s="30">
        <v>2017</v>
      </c>
      <c r="J48" s="23"/>
      <c r="K48" s="59"/>
    </row>
    <row r="49" spans="1:11" s="6" customFormat="1" ht="47.25" x14ac:dyDescent="0.25">
      <c r="A49" s="7" t="s">
        <v>149</v>
      </c>
      <c r="B49" s="9" t="s">
        <v>802</v>
      </c>
      <c r="C49" s="8" t="s">
        <v>150</v>
      </c>
      <c r="D49" s="9"/>
      <c r="E49" s="8" t="s">
        <v>142</v>
      </c>
      <c r="F49" s="9"/>
      <c r="G49" s="10" t="s">
        <v>151</v>
      </c>
      <c r="H49" s="4">
        <v>480</v>
      </c>
      <c r="I49" s="30">
        <v>2017</v>
      </c>
      <c r="J49" s="23"/>
      <c r="K49" s="59"/>
    </row>
    <row r="50" spans="1:11" s="6" customFormat="1" ht="47.25" x14ac:dyDescent="0.25">
      <c r="A50" s="7" t="s">
        <v>152</v>
      </c>
      <c r="B50" s="9" t="s">
        <v>802</v>
      </c>
      <c r="C50" s="8" t="s">
        <v>153</v>
      </c>
      <c r="D50" s="9"/>
      <c r="E50" s="8" t="s">
        <v>142</v>
      </c>
      <c r="F50" s="9"/>
      <c r="G50" s="10" t="s">
        <v>154</v>
      </c>
      <c r="H50" s="4">
        <v>3000</v>
      </c>
      <c r="I50" s="30">
        <v>2017</v>
      </c>
      <c r="J50" s="23"/>
      <c r="K50" s="59"/>
    </row>
    <row r="51" spans="1:11" s="6" customFormat="1" ht="63" x14ac:dyDescent="0.25">
      <c r="A51" s="7" t="s">
        <v>155</v>
      </c>
      <c r="B51" s="9" t="s">
        <v>802</v>
      </c>
      <c r="C51" s="8" t="s">
        <v>156</v>
      </c>
      <c r="D51" s="9"/>
      <c r="E51" s="8" t="s">
        <v>121</v>
      </c>
      <c r="F51" s="9"/>
      <c r="G51" s="10" t="s">
        <v>157</v>
      </c>
      <c r="H51" s="4">
        <v>502.28</v>
      </c>
      <c r="I51" s="30">
        <v>2017</v>
      </c>
      <c r="J51" s="23"/>
      <c r="K51" s="59"/>
    </row>
    <row r="52" spans="1:11" s="6" customFormat="1" ht="63" x14ac:dyDescent="0.25">
      <c r="A52" s="7" t="s">
        <v>119</v>
      </c>
      <c r="B52" s="9" t="s">
        <v>802</v>
      </c>
      <c r="C52" s="8" t="s">
        <v>158</v>
      </c>
      <c r="D52" s="9"/>
      <c r="E52" s="8" t="s">
        <v>121</v>
      </c>
      <c r="F52" s="9"/>
      <c r="G52" s="10" t="s">
        <v>122</v>
      </c>
      <c r="H52" s="4">
        <v>500</v>
      </c>
      <c r="I52" s="30">
        <v>2017</v>
      </c>
      <c r="J52" s="23"/>
      <c r="K52" s="59"/>
    </row>
    <row r="53" spans="1:11" ht="63" x14ac:dyDescent="0.25">
      <c r="A53" s="7" t="s">
        <v>159</v>
      </c>
      <c r="B53" s="9" t="s">
        <v>802</v>
      </c>
      <c r="C53" s="8" t="s">
        <v>160</v>
      </c>
      <c r="D53" s="9"/>
      <c r="E53" s="8" t="s">
        <v>16</v>
      </c>
      <c r="F53" s="9"/>
      <c r="G53" s="10" t="s">
        <v>56</v>
      </c>
      <c r="H53" s="4">
        <v>5268.18</v>
      </c>
      <c r="I53" s="11">
        <v>42800</v>
      </c>
      <c r="J53" s="11">
        <v>42855</v>
      </c>
      <c r="K53" s="58">
        <v>5268.18</v>
      </c>
    </row>
    <row r="54" spans="1:11" ht="63" x14ac:dyDescent="0.25">
      <c r="A54" s="7" t="s">
        <v>161</v>
      </c>
      <c r="B54" s="9" t="s">
        <v>802</v>
      </c>
      <c r="C54" s="8" t="s">
        <v>162</v>
      </c>
      <c r="D54" s="9"/>
      <c r="E54" s="8" t="s">
        <v>16</v>
      </c>
      <c r="F54" s="9"/>
      <c r="G54" s="10" t="s">
        <v>163</v>
      </c>
      <c r="H54" s="4">
        <v>1879.24</v>
      </c>
      <c r="I54" s="11">
        <v>42843</v>
      </c>
      <c r="J54" s="11">
        <v>42870</v>
      </c>
      <c r="K54" s="58">
        <v>1879.24</v>
      </c>
    </row>
    <row r="55" spans="1:11" ht="63" x14ac:dyDescent="0.25">
      <c r="A55" s="7" t="s">
        <v>164</v>
      </c>
      <c r="B55" s="9" t="s">
        <v>802</v>
      </c>
      <c r="C55" s="8" t="s">
        <v>165</v>
      </c>
      <c r="D55" s="9"/>
      <c r="E55" s="8" t="s">
        <v>16</v>
      </c>
      <c r="F55" s="9"/>
      <c r="G55" s="10" t="s">
        <v>163</v>
      </c>
      <c r="H55" s="4">
        <v>479.96</v>
      </c>
      <c r="I55" s="11">
        <v>42843</v>
      </c>
      <c r="J55" s="11">
        <v>42870</v>
      </c>
      <c r="K55" s="58"/>
    </row>
    <row r="56" spans="1:11" s="6" customFormat="1" ht="63" x14ac:dyDescent="0.25">
      <c r="A56" s="7" t="s">
        <v>166</v>
      </c>
      <c r="B56" s="9" t="s">
        <v>802</v>
      </c>
      <c r="C56" s="8" t="s">
        <v>167</v>
      </c>
      <c r="D56" s="9"/>
      <c r="E56" s="8" t="s">
        <v>16</v>
      </c>
      <c r="F56" s="9"/>
      <c r="G56" s="10" t="s">
        <v>168</v>
      </c>
      <c r="H56" s="4">
        <v>681</v>
      </c>
      <c r="I56" s="11">
        <v>42846</v>
      </c>
      <c r="J56" s="11">
        <v>42846</v>
      </c>
      <c r="K56" s="59"/>
    </row>
    <row r="57" spans="1:11" ht="94.5" x14ac:dyDescent="0.25">
      <c r="A57" s="7" t="s">
        <v>169</v>
      </c>
      <c r="B57" s="9" t="s">
        <v>802</v>
      </c>
      <c r="C57" s="8" t="s">
        <v>170</v>
      </c>
      <c r="D57" s="9"/>
      <c r="E57" s="8" t="s">
        <v>16</v>
      </c>
      <c r="F57" s="9"/>
      <c r="G57" s="32" t="s">
        <v>171</v>
      </c>
      <c r="H57" s="4"/>
      <c r="I57" s="11"/>
      <c r="J57" s="11"/>
      <c r="K57" s="58">
        <v>72.349999999999994</v>
      </c>
    </row>
    <row r="58" spans="1:11" ht="63" x14ac:dyDescent="0.25">
      <c r="A58" s="7" t="s">
        <v>172</v>
      </c>
      <c r="B58" s="9" t="s">
        <v>802</v>
      </c>
      <c r="C58" s="8" t="s">
        <v>173</v>
      </c>
      <c r="D58" s="9"/>
      <c r="E58" s="8" t="s">
        <v>16</v>
      </c>
      <c r="F58" s="9"/>
      <c r="G58" s="33" t="s">
        <v>174</v>
      </c>
      <c r="H58" s="4">
        <v>1010</v>
      </c>
      <c r="I58" s="11">
        <v>42852</v>
      </c>
      <c r="J58" s="11">
        <v>42886</v>
      </c>
      <c r="K58" s="58">
        <v>1010</v>
      </c>
    </row>
    <row r="59" spans="1:11" s="21" customFormat="1" ht="63" x14ac:dyDescent="0.25">
      <c r="A59" s="7" t="s">
        <v>175</v>
      </c>
      <c r="B59" s="9" t="s">
        <v>802</v>
      </c>
      <c r="C59" s="8" t="s">
        <v>176</v>
      </c>
      <c r="D59" s="9"/>
      <c r="E59" s="8" t="s">
        <v>16</v>
      </c>
      <c r="F59" s="9"/>
      <c r="G59" s="10" t="s">
        <v>56</v>
      </c>
      <c r="H59" s="4">
        <v>172.73</v>
      </c>
      <c r="I59" s="11">
        <v>42855</v>
      </c>
      <c r="J59" s="11"/>
      <c r="K59" s="58">
        <v>172.73</v>
      </c>
    </row>
    <row r="60" spans="1:11" ht="126" x14ac:dyDescent="0.25">
      <c r="A60" s="7" t="s">
        <v>177</v>
      </c>
      <c r="B60" s="9" t="s">
        <v>802</v>
      </c>
      <c r="C60" s="8" t="s">
        <v>178</v>
      </c>
      <c r="D60" s="9"/>
      <c r="E60" s="8" t="s">
        <v>11</v>
      </c>
      <c r="F60" s="9" t="s">
        <v>96</v>
      </c>
      <c r="G60" s="10" t="s">
        <v>38</v>
      </c>
      <c r="H60" s="4">
        <v>4470</v>
      </c>
      <c r="I60" s="11">
        <v>42866</v>
      </c>
      <c r="J60" s="11"/>
      <c r="K60" s="58"/>
    </row>
    <row r="61" spans="1:11" ht="63" x14ac:dyDescent="0.25">
      <c r="A61" s="7" t="s">
        <v>179</v>
      </c>
      <c r="B61" s="9" t="s">
        <v>802</v>
      </c>
      <c r="C61" s="8" t="s">
        <v>180</v>
      </c>
      <c r="D61" s="9"/>
      <c r="E61" s="8" t="s">
        <v>16</v>
      </c>
      <c r="F61" s="9"/>
      <c r="G61" s="10" t="s">
        <v>181</v>
      </c>
      <c r="H61" s="4">
        <f>8820+1254.55</f>
        <v>10074.549999999999</v>
      </c>
      <c r="I61" s="11">
        <v>42823</v>
      </c>
      <c r="J61" s="11">
        <v>42901</v>
      </c>
      <c r="K61" s="58">
        <v>10074.549999999999</v>
      </c>
    </row>
    <row r="62" spans="1:11" ht="63" x14ac:dyDescent="0.25">
      <c r="A62" s="7" t="s">
        <v>182</v>
      </c>
      <c r="B62" s="9" t="s">
        <v>802</v>
      </c>
      <c r="C62" s="8" t="s">
        <v>183</v>
      </c>
      <c r="D62" s="9"/>
      <c r="E62" s="8" t="s">
        <v>16</v>
      </c>
      <c r="F62" s="9"/>
      <c r="G62" s="10" t="s">
        <v>184</v>
      </c>
      <c r="H62" s="4">
        <v>950</v>
      </c>
      <c r="I62" s="11">
        <v>42858</v>
      </c>
      <c r="J62" s="11">
        <v>42916</v>
      </c>
      <c r="K62" s="58">
        <v>950</v>
      </c>
    </row>
    <row r="63" spans="1:11" s="21" customFormat="1" ht="63" x14ac:dyDescent="0.25">
      <c r="A63" s="7" t="s">
        <v>185</v>
      </c>
      <c r="B63" s="9" t="s">
        <v>802</v>
      </c>
      <c r="C63" s="8" t="s">
        <v>186</v>
      </c>
      <c r="D63" s="9"/>
      <c r="E63" s="8" t="s">
        <v>11</v>
      </c>
      <c r="F63" s="9" t="s">
        <v>37</v>
      </c>
      <c r="G63" s="10" t="s">
        <v>187</v>
      </c>
      <c r="H63" s="4">
        <v>2854.5450000000001</v>
      </c>
      <c r="I63" s="11">
        <v>42865</v>
      </c>
      <c r="J63" s="11">
        <v>43038</v>
      </c>
      <c r="K63" s="58">
        <v>2854.55</v>
      </c>
    </row>
    <row r="64" spans="1:11" ht="63" x14ac:dyDescent="0.25">
      <c r="A64" s="7" t="s">
        <v>188</v>
      </c>
      <c r="B64" s="9" t="s">
        <v>802</v>
      </c>
      <c r="C64" s="8" t="s">
        <v>189</v>
      </c>
      <c r="D64" s="9"/>
      <c r="E64" s="8" t="s">
        <v>11</v>
      </c>
      <c r="F64" s="9" t="s">
        <v>37</v>
      </c>
      <c r="G64" s="10" t="s">
        <v>190</v>
      </c>
      <c r="H64" s="4">
        <f>SUM(300+800)/1.1</f>
        <v>999.99999999999989</v>
      </c>
      <c r="I64" s="11">
        <v>42870</v>
      </c>
      <c r="J64" s="11">
        <v>42916</v>
      </c>
      <c r="K64" s="58">
        <v>10000</v>
      </c>
    </row>
    <row r="65" spans="1:11" s="21" customFormat="1" ht="63" x14ac:dyDescent="0.25">
      <c r="A65" s="7" t="s">
        <v>191</v>
      </c>
      <c r="B65" s="9" t="s">
        <v>802</v>
      </c>
      <c r="C65" s="8" t="s">
        <v>192</v>
      </c>
      <c r="D65" s="9"/>
      <c r="E65" s="8" t="s">
        <v>16</v>
      </c>
      <c r="F65" s="9"/>
      <c r="G65" s="10" t="s">
        <v>193</v>
      </c>
      <c r="H65" s="5">
        <v>363.64</v>
      </c>
      <c r="I65" s="11">
        <v>42857</v>
      </c>
      <c r="J65" s="11">
        <v>42885</v>
      </c>
      <c r="K65" s="58">
        <v>363.64</v>
      </c>
    </row>
    <row r="66" spans="1:11" s="21" customFormat="1" ht="63" x14ac:dyDescent="0.25">
      <c r="A66" s="7" t="s">
        <v>194</v>
      </c>
      <c r="B66" s="9" t="s">
        <v>802</v>
      </c>
      <c r="C66" s="8" t="s">
        <v>195</v>
      </c>
      <c r="D66" s="9"/>
      <c r="E66" s="8" t="s">
        <v>11</v>
      </c>
      <c r="F66" s="9" t="s">
        <v>196</v>
      </c>
      <c r="G66" s="10" t="s">
        <v>197</v>
      </c>
      <c r="H66" s="5">
        <v>600</v>
      </c>
      <c r="I66" s="11">
        <v>42873</v>
      </c>
      <c r="J66" s="11">
        <v>42916</v>
      </c>
      <c r="K66" s="58">
        <v>600</v>
      </c>
    </row>
    <row r="67" spans="1:11" s="21" customFormat="1" ht="63" x14ac:dyDescent="0.25">
      <c r="A67" s="7" t="s">
        <v>198</v>
      </c>
      <c r="B67" s="9" t="s">
        <v>802</v>
      </c>
      <c r="C67" s="8" t="s">
        <v>199</v>
      </c>
      <c r="D67" s="9"/>
      <c r="E67" s="8" t="s">
        <v>11</v>
      </c>
      <c r="F67" s="9" t="s">
        <v>200</v>
      </c>
      <c r="G67" s="10" t="s">
        <v>201</v>
      </c>
      <c r="H67" s="5">
        <v>1080</v>
      </c>
      <c r="I67" s="11">
        <v>42874</v>
      </c>
      <c r="J67" s="11">
        <v>42916</v>
      </c>
      <c r="K67" s="58">
        <v>1080</v>
      </c>
    </row>
    <row r="68" spans="1:11" s="21" customFormat="1" ht="63" x14ac:dyDescent="0.25">
      <c r="A68" s="7" t="s">
        <v>202</v>
      </c>
      <c r="B68" s="9" t="s">
        <v>802</v>
      </c>
      <c r="C68" s="8" t="s">
        <v>199</v>
      </c>
      <c r="D68" s="9"/>
      <c r="E68" s="8" t="s">
        <v>11</v>
      </c>
      <c r="F68" s="9" t="s">
        <v>200</v>
      </c>
      <c r="G68" s="10" t="s">
        <v>203</v>
      </c>
      <c r="H68" s="34">
        <f>786.36+216</f>
        <v>1002.36</v>
      </c>
      <c r="I68" s="11">
        <v>42874</v>
      </c>
      <c r="J68" s="11">
        <v>42916</v>
      </c>
      <c r="K68" s="58">
        <v>1002.36</v>
      </c>
    </row>
    <row r="69" spans="1:11" s="21" customFormat="1" ht="63" x14ac:dyDescent="0.25">
      <c r="A69" s="7" t="s">
        <v>204</v>
      </c>
      <c r="B69" s="9" t="s">
        <v>802</v>
      </c>
      <c r="C69" s="8" t="s">
        <v>205</v>
      </c>
      <c r="D69" s="9"/>
      <c r="E69" s="8" t="s">
        <v>16</v>
      </c>
      <c r="F69" s="9"/>
      <c r="G69" s="10" t="s">
        <v>206</v>
      </c>
      <c r="H69" s="5">
        <v>1500</v>
      </c>
      <c r="I69" s="11">
        <v>42884</v>
      </c>
      <c r="J69" s="11"/>
      <c r="K69" s="58">
        <v>1500</v>
      </c>
    </row>
    <row r="70" spans="1:11" s="21" customFormat="1" ht="63" x14ac:dyDescent="0.25">
      <c r="A70" s="7"/>
      <c r="B70" s="9" t="s">
        <v>802</v>
      </c>
      <c r="C70" s="8" t="s">
        <v>207</v>
      </c>
      <c r="D70" s="9"/>
      <c r="E70" s="8" t="s">
        <v>16</v>
      </c>
      <c r="F70" s="9"/>
      <c r="G70" s="10" t="s">
        <v>208</v>
      </c>
      <c r="H70" s="5"/>
      <c r="I70" s="11">
        <v>42870</v>
      </c>
      <c r="J70" s="11"/>
      <c r="K70" s="58">
        <v>1000</v>
      </c>
    </row>
    <row r="71" spans="1:11" s="21" customFormat="1" ht="63" x14ac:dyDescent="0.25">
      <c r="A71" s="7" t="s">
        <v>209</v>
      </c>
      <c r="B71" s="9" t="s">
        <v>802</v>
      </c>
      <c r="C71" s="8" t="s">
        <v>210</v>
      </c>
      <c r="D71" s="9"/>
      <c r="E71" s="8" t="s">
        <v>16</v>
      </c>
      <c r="F71" s="9"/>
      <c r="G71" s="10" t="s">
        <v>211</v>
      </c>
      <c r="H71" s="4">
        <f>12+26+26+6.5+6.5</f>
        <v>77</v>
      </c>
      <c r="I71" s="11">
        <v>42870</v>
      </c>
      <c r="J71" s="11">
        <v>42916</v>
      </c>
      <c r="K71" s="58">
        <v>77</v>
      </c>
    </row>
    <row r="72" spans="1:11" ht="63" x14ac:dyDescent="0.25">
      <c r="A72" s="7" t="s">
        <v>212</v>
      </c>
      <c r="B72" s="9" t="s">
        <v>802</v>
      </c>
      <c r="C72" s="8" t="s">
        <v>213</v>
      </c>
      <c r="D72" s="9" t="s">
        <v>819</v>
      </c>
      <c r="E72" s="8" t="s">
        <v>16</v>
      </c>
      <c r="F72" s="9"/>
      <c r="G72" s="10" t="s">
        <v>214</v>
      </c>
      <c r="H72" s="4">
        <v>20884.5</v>
      </c>
      <c r="I72" s="11">
        <v>42880</v>
      </c>
      <c r="J72" s="11">
        <v>43008</v>
      </c>
      <c r="K72" s="58">
        <v>20884.5</v>
      </c>
    </row>
    <row r="73" spans="1:11" s="6" customFormat="1" ht="63" x14ac:dyDescent="0.25">
      <c r="A73" s="7" t="s">
        <v>215</v>
      </c>
      <c r="B73" s="9" t="s">
        <v>802</v>
      </c>
      <c r="C73" s="8" t="s">
        <v>216</v>
      </c>
      <c r="D73" s="9"/>
      <c r="E73" s="8" t="s">
        <v>16</v>
      </c>
      <c r="F73" s="9"/>
      <c r="G73" s="10" t="s">
        <v>217</v>
      </c>
      <c r="H73" s="4">
        <v>290</v>
      </c>
      <c r="I73" s="11">
        <v>42879</v>
      </c>
      <c r="J73" s="11">
        <v>42880</v>
      </c>
      <c r="K73" s="59"/>
    </row>
    <row r="74" spans="1:11" s="6" customFormat="1" ht="47.25" x14ac:dyDescent="0.25">
      <c r="A74" s="7" t="s">
        <v>218</v>
      </c>
      <c r="B74" s="9" t="s">
        <v>802</v>
      </c>
      <c r="C74" s="8" t="s">
        <v>219</v>
      </c>
      <c r="D74" s="9"/>
      <c r="E74" s="8"/>
      <c r="F74" s="9"/>
      <c r="G74" s="33" t="s">
        <v>148</v>
      </c>
      <c r="H74" s="4">
        <v>1358</v>
      </c>
      <c r="I74" s="11">
        <v>42880</v>
      </c>
      <c r="J74" s="11"/>
      <c r="K74" s="59"/>
    </row>
    <row r="75" spans="1:11" s="24" customFormat="1" ht="31.5" x14ac:dyDescent="0.25">
      <c r="A75" s="7" t="s">
        <v>144</v>
      </c>
      <c r="B75" s="9" t="s">
        <v>802</v>
      </c>
      <c r="C75" s="8" t="s">
        <v>220</v>
      </c>
      <c r="D75" s="9"/>
      <c r="E75" s="51"/>
      <c r="F75" s="51" t="s">
        <v>221</v>
      </c>
      <c r="G75" s="10" t="s">
        <v>146</v>
      </c>
      <c r="H75" s="4">
        <v>1246</v>
      </c>
      <c r="I75" s="11">
        <v>42826</v>
      </c>
      <c r="J75" s="11">
        <v>42879</v>
      </c>
      <c r="K75" s="59"/>
    </row>
    <row r="76" spans="1:11" s="24" customFormat="1" ht="31.5" x14ac:dyDescent="0.25">
      <c r="A76" s="7" t="s">
        <v>222</v>
      </c>
      <c r="B76" s="9" t="s">
        <v>802</v>
      </c>
      <c r="C76" s="8" t="s">
        <v>223</v>
      </c>
      <c r="D76" s="9" t="s">
        <v>817</v>
      </c>
      <c r="E76" s="8"/>
      <c r="F76" s="9"/>
      <c r="G76" s="33"/>
      <c r="H76" s="4"/>
      <c r="I76" s="11"/>
      <c r="J76" s="11"/>
      <c r="K76" s="59"/>
    </row>
    <row r="77" spans="1:11" s="24" customFormat="1" ht="31.5" x14ac:dyDescent="0.25">
      <c r="A77" s="7" t="s">
        <v>224</v>
      </c>
      <c r="B77" s="9" t="s">
        <v>802</v>
      </c>
      <c r="C77" s="8" t="s">
        <v>225</v>
      </c>
      <c r="D77" s="9" t="s">
        <v>468</v>
      </c>
      <c r="E77" s="8"/>
      <c r="F77" s="9"/>
      <c r="G77" s="10"/>
      <c r="H77" s="4">
        <v>5525</v>
      </c>
      <c r="I77" s="11"/>
      <c r="J77" s="11"/>
      <c r="K77" s="59"/>
    </row>
    <row r="78" spans="1:11" s="21" customFormat="1" ht="63" x14ac:dyDescent="0.25">
      <c r="A78" s="7" t="s">
        <v>226</v>
      </c>
      <c r="B78" s="9" t="s">
        <v>802</v>
      </c>
      <c r="C78" s="8" t="s">
        <v>227</v>
      </c>
      <c r="D78" s="9" t="s">
        <v>817</v>
      </c>
      <c r="E78" s="8" t="s">
        <v>11</v>
      </c>
      <c r="F78" s="9" t="s">
        <v>228</v>
      </c>
      <c r="G78" s="10" t="s">
        <v>229</v>
      </c>
      <c r="H78" s="4">
        <v>6277.17</v>
      </c>
      <c r="I78" s="11">
        <v>42901</v>
      </c>
      <c r="J78" s="11"/>
      <c r="K78" s="58">
        <v>6277.17</v>
      </c>
    </row>
    <row r="79" spans="1:11" s="21" customFormat="1" ht="47.25" x14ac:dyDescent="0.25">
      <c r="A79" s="7" t="s">
        <v>230</v>
      </c>
      <c r="B79" s="9" t="s">
        <v>802</v>
      </c>
      <c r="C79" s="8" t="s">
        <v>231</v>
      </c>
      <c r="D79" s="9" t="s">
        <v>468</v>
      </c>
      <c r="E79" s="8" t="s">
        <v>232</v>
      </c>
      <c r="F79" s="9"/>
      <c r="G79" s="10" t="s">
        <v>233</v>
      </c>
      <c r="H79" s="4">
        <v>196.76</v>
      </c>
      <c r="I79" s="11">
        <v>42886</v>
      </c>
      <c r="J79" s="11">
        <v>43830</v>
      </c>
      <c r="K79" s="58">
        <v>196.76</v>
      </c>
    </row>
    <row r="80" spans="1:11" s="21" customFormat="1" ht="47.25" x14ac:dyDescent="0.25">
      <c r="A80" s="7" t="s">
        <v>234</v>
      </c>
      <c r="B80" s="9" t="s">
        <v>802</v>
      </c>
      <c r="C80" s="8" t="s">
        <v>235</v>
      </c>
      <c r="D80" s="9"/>
      <c r="E80" s="8" t="s">
        <v>236</v>
      </c>
      <c r="F80" s="9"/>
      <c r="G80" s="10" t="s">
        <v>237</v>
      </c>
      <c r="H80" s="4">
        <f>13568.18+3409.09</f>
        <v>16977.27</v>
      </c>
      <c r="I80" s="11">
        <v>42826</v>
      </c>
      <c r="J80" s="11">
        <v>43100</v>
      </c>
      <c r="K80" s="58">
        <v>16977.27</v>
      </c>
    </row>
    <row r="81" spans="1:11" s="21" customFormat="1" ht="63" x14ac:dyDescent="0.25">
      <c r="A81" s="7" t="s">
        <v>238</v>
      </c>
      <c r="B81" s="9" t="s">
        <v>802</v>
      </c>
      <c r="C81" s="8" t="s">
        <v>239</v>
      </c>
      <c r="D81" s="9"/>
      <c r="E81" s="8" t="s">
        <v>11</v>
      </c>
      <c r="F81" s="9"/>
      <c r="G81" s="10" t="s">
        <v>240</v>
      </c>
      <c r="H81" s="4">
        <f>9000/1.1</f>
        <v>8181.8181818181811</v>
      </c>
      <c r="I81" s="11">
        <v>42886</v>
      </c>
      <c r="J81" s="11"/>
      <c r="K81" s="58"/>
    </row>
    <row r="82" spans="1:11" s="21" customFormat="1" ht="63" x14ac:dyDescent="0.25">
      <c r="A82" s="7" t="s">
        <v>241</v>
      </c>
      <c r="B82" s="9" t="s">
        <v>802</v>
      </c>
      <c r="C82" s="8" t="s">
        <v>242</v>
      </c>
      <c r="D82" s="9"/>
      <c r="E82" s="8" t="s">
        <v>16</v>
      </c>
      <c r="F82" s="9"/>
      <c r="G82" s="10" t="s">
        <v>243</v>
      </c>
      <c r="H82" s="4">
        <f>15*49</f>
        <v>735</v>
      </c>
      <c r="I82" s="11">
        <v>42894</v>
      </c>
      <c r="J82" s="11">
        <v>42947</v>
      </c>
      <c r="K82" s="58">
        <v>735</v>
      </c>
    </row>
    <row r="83" spans="1:11" s="21" customFormat="1" ht="63" x14ac:dyDescent="0.25">
      <c r="A83" s="7" t="s">
        <v>244</v>
      </c>
      <c r="B83" s="9" t="s">
        <v>802</v>
      </c>
      <c r="C83" s="8" t="s">
        <v>245</v>
      </c>
      <c r="D83" s="9"/>
      <c r="E83" s="8" t="s">
        <v>16</v>
      </c>
      <c r="F83" s="9"/>
      <c r="G83" s="10" t="s">
        <v>246</v>
      </c>
      <c r="H83" s="4">
        <v>960</v>
      </c>
      <c r="I83" s="11">
        <v>42894</v>
      </c>
      <c r="J83" s="11"/>
      <c r="K83" s="58"/>
    </row>
    <row r="84" spans="1:11" s="21" customFormat="1" ht="63" x14ac:dyDescent="0.25">
      <c r="A84" s="7" t="s">
        <v>247</v>
      </c>
      <c r="B84" s="9" t="s">
        <v>802</v>
      </c>
      <c r="C84" s="8" t="s">
        <v>248</v>
      </c>
      <c r="D84" s="9"/>
      <c r="E84" s="8" t="s">
        <v>16</v>
      </c>
      <c r="F84" s="9"/>
      <c r="G84" s="10" t="s">
        <v>249</v>
      </c>
      <c r="H84" s="4">
        <v>1200</v>
      </c>
      <c r="I84" s="11">
        <v>42895</v>
      </c>
      <c r="J84" s="11"/>
      <c r="K84" s="58">
        <v>1200</v>
      </c>
    </row>
    <row r="85" spans="1:11" s="21" customFormat="1" ht="63" x14ac:dyDescent="0.25">
      <c r="A85" s="7" t="s">
        <v>250</v>
      </c>
      <c r="B85" s="9" t="s">
        <v>802</v>
      </c>
      <c r="C85" s="8" t="s">
        <v>251</v>
      </c>
      <c r="D85" s="9"/>
      <c r="E85" s="8" t="s">
        <v>16</v>
      </c>
      <c r="F85" s="9"/>
      <c r="G85" s="10" t="s">
        <v>252</v>
      </c>
      <c r="H85" s="4"/>
      <c r="I85" s="11">
        <v>42881</v>
      </c>
      <c r="J85" s="11"/>
      <c r="K85" s="58">
        <v>76.180000000000007</v>
      </c>
    </row>
    <row r="86" spans="1:11" s="21" customFormat="1" ht="63" x14ac:dyDescent="0.25">
      <c r="A86" s="7" t="s">
        <v>253</v>
      </c>
      <c r="B86" s="9" t="s">
        <v>802</v>
      </c>
      <c r="C86" s="8" t="s">
        <v>254</v>
      </c>
      <c r="D86" s="9"/>
      <c r="E86" s="8" t="s">
        <v>16</v>
      </c>
      <c r="F86" s="9"/>
      <c r="G86" s="10" t="s">
        <v>255</v>
      </c>
      <c r="H86" s="4">
        <v>2000</v>
      </c>
      <c r="I86" s="11">
        <v>42891</v>
      </c>
      <c r="J86" s="11"/>
      <c r="K86" s="58">
        <v>2000</v>
      </c>
    </row>
    <row r="87" spans="1:11" s="21" customFormat="1" ht="63" x14ac:dyDescent="0.25">
      <c r="A87" s="7" t="s">
        <v>256</v>
      </c>
      <c r="B87" s="9" t="s">
        <v>802</v>
      </c>
      <c r="C87" s="8" t="s">
        <v>257</v>
      </c>
      <c r="D87" s="9"/>
      <c r="E87" s="8" t="s">
        <v>16</v>
      </c>
      <c r="F87" s="9"/>
      <c r="G87" s="10" t="s">
        <v>258</v>
      </c>
      <c r="H87" s="4" t="e">
        <f>#REF!/1.1</f>
        <v>#REF!</v>
      </c>
      <c r="I87" s="11">
        <v>42905</v>
      </c>
      <c r="J87" s="11"/>
      <c r="K87" s="58">
        <v>1909.09</v>
      </c>
    </row>
    <row r="88" spans="1:11" ht="63" x14ac:dyDescent="0.25">
      <c r="A88" s="7" t="s">
        <v>259</v>
      </c>
      <c r="B88" s="9" t="s">
        <v>802</v>
      </c>
      <c r="C88" s="8" t="s">
        <v>260</v>
      </c>
      <c r="D88" s="9"/>
      <c r="E88" s="8" t="s">
        <v>11</v>
      </c>
      <c r="F88" s="9"/>
      <c r="G88" s="10" t="s">
        <v>261</v>
      </c>
      <c r="H88" s="4">
        <v>100</v>
      </c>
      <c r="I88" s="11">
        <v>42905</v>
      </c>
      <c r="J88" s="23"/>
      <c r="K88" s="58">
        <v>100</v>
      </c>
    </row>
    <row r="89" spans="1:11" ht="63" x14ac:dyDescent="0.25">
      <c r="A89" s="7" t="s">
        <v>262</v>
      </c>
      <c r="B89" s="9" t="s">
        <v>802</v>
      </c>
      <c r="C89" s="8" t="s">
        <v>22</v>
      </c>
      <c r="D89" s="9" t="s">
        <v>819</v>
      </c>
      <c r="E89" s="8" t="s">
        <v>16</v>
      </c>
      <c r="F89" s="9"/>
      <c r="G89" s="10" t="s">
        <v>263</v>
      </c>
      <c r="H89" s="4">
        <v>4776.17</v>
      </c>
      <c r="I89" s="11">
        <v>42908</v>
      </c>
      <c r="J89" s="11"/>
      <c r="K89" s="58">
        <f>2779.38+1996.79</f>
        <v>4776.17</v>
      </c>
    </row>
    <row r="90" spans="1:11" ht="63" x14ac:dyDescent="0.25">
      <c r="A90" s="7" t="s">
        <v>264</v>
      </c>
      <c r="B90" s="9" t="s">
        <v>802</v>
      </c>
      <c r="C90" s="8" t="s">
        <v>265</v>
      </c>
      <c r="D90" s="9" t="s">
        <v>819</v>
      </c>
      <c r="E90" s="8" t="s">
        <v>16</v>
      </c>
      <c r="F90" s="9"/>
      <c r="G90" s="10" t="s">
        <v>266</v>
      </c>
      <c r="H90" s="4">
        <v>848</v>
      </c>
      <c r="I90" s="11">
        <v>42906</v>
      </c>
      <c r="J90" s="11"/>
      <c r="K90" s="58">
        <v>848</v>
      </c>
    </row>
    <row r="91" spans="1:11" ht="63" x14ac:dyDescent="0.25">
      <c r="A91" s="7" t="s">
        <v>267</v>
      </c>
      <c r="B91" s="9" t="s">
        <v>802</v>
      </c>
      <c r="C91" s="8" t="s">
        <v>268</v>
      </c>
      <c r="D91" s="9" t="s">
        <v>819</v>
      </c>
      <c r="E91" s="8" t="s">
        <v>16</v>
      </c>
      <c r="F91" s="9"/>
      <c r="G91" s="10" t="s">
        <v>229</v>
      </c>
      <c r="H91" s="4">
        <f>180.42+119.8+35.99</f>
        <v>336.21</v>
      </c>
      <c r="I91" s="11">
        <v>42907</v>
      </c>
      <c r="J91" s="11"/>
      <c r="K91" s="58">
        <v>336</v>
      </c>
    </row>
    <row r="92" spans="1:11" ht="63" x14ac:dyDescent="0.25">
      <c r="A92" s="7" t="s">
        <v>269</v>
      </c>
      <c r="B92" s="9" t="s">
        <v>802</v>
      </c>
      <c r="C92" s="8" t="s">
        <v>270</v>
      </c>
      <c r="D92" s="9" t="s">
        <v>819</v>
      </c>
      <c r="E92" s="8" t="s">
        <v>16</v>
      </c>
      <c r="F92" s="9"/>
      <c r="G92" s="10" t="s">
        <v>271</v>
      </c>
      <c r="H92" s="4">
        <v>7250</v>
      </c>
      <c r="I92" s="11">
        <v>42907</v>
      </c>
      <c r="J92" s="11"/>
      <c r="K92" s="58">
        <v>7250</v>
      </c>
    </row>
    <row r="93" spans="1:11" ht="63" x14ac:dyDescent="0.25">
      <c r="A93" s="7" t="s">
        <v>272</v>
      </c>
      <c r="B93" s="9" t="s">
        <v>802</v>
      </c>
      <c r="C93" s="8" t="s">
        <v>273</v>
      </c>
      <c r="D93" s="9" t="s">
        <v>819</v>
      </c>
      <c r="E93" s="8" t="s">
        <v>16</v>
      </c>
      <c r="F93" s="9"/>
      <c r="G93" s="10" t="s">
        <v>274</v>
      </c>
      <c r="H93" s="4">
        <v>850</v>
      </c>
      <c r="I93" s="11">
        <v>42907</v>
      </c>
      <c r="J93" s="11"/>
      <c r="K93" s="58"/>
    </row>
    <row r="94" spans="1:11" ht="63" x14ac:dyDescent="0.25">
      <c r="A94" s="7">
        <v>7120958071</v>
      </c>
      <c r="B94" s="9" t="s">
        <v>802</v>
      </c>
      <c r="C94" s="8" t="s">
        <v>275</v>
      </c>
      <c r="D94" s="9"/>
      <c r="E94" s="8" t="s">
        <v>16</v>
      </c>
      <c r="F94" s="9"/>
      <c r="G94" s="10" t="s">
        <v>276</v>
      </c>
      <c r="H94" s="4">
        <v>90000</v>
      </c>
      <c r="I94" s="11">
        <v>42887</v>
      </c>
      <c r="J94" s="11">
        <v>43616</v>
      </c>
      <c r="K94" s="58">
        <v>45000</v>
      </c>
    </row>
    <row r="95" spans="1:11" ht="63" x14ac:dyDescent="0.25">
      <c r="A95" s="7" t="s">
        <v>277</v>
      </c>
      <c r="B95" s="9" t="s">
        <v>802</v>
      </c>
      <c r="C95" s="8" t="s">
        <v>278</v>
      </c>
      <c r="D95" s="9"/>
      <c r="E95" s="8" t="s">
        <v>16</v>
      </c>
      <c r="F95" s="9"/>
      <c r="G95" s="10" t="s">
        <v>279</v>
      </c>
      <c r="H95" s="4">
        <v>4000</v>
      </c>
      <c r="I95" s="11">
        <v>42860</v>
      </c>
      <c r="J95" s="11"/>
      <c r="K95" s="58">
        <v>4000</v>
      </c>
    </row>
    <row r="96" spans="1:11" ht="63" x14ac:dyDescent="0.25">
      <c r="A96" s="7" t="s">
        <v>280</v>
      </c>
      <c r="B96" s="9" t="s">
        <v>802</v>
      </c>
      <c r="C96" s="8" t="s">
        <v>281</v>
      </c>
      <c r="D96" s="9"/>
      <c r="E96" s="8" t="s">
        <v>16</v>
      </c>
      <c r="F96" s="9"/>
      <c r="G96" s="10" t="s">
        <v>282</v>
      </c>
      <c r="H96" s="4">
        <v>1800</v>
      </c>
      <c r="I96" s="11">
        <v>42929</v>
      </c>
      <c r="J96" s="11"/>
      <c r="K96" s="58">
        <v>1800</v>
      </c>
    </row>
    <row r="97" spans="1:11" ht="78.75" x14ac:dyDescent="0.25">
      <c r="A97" s="7" t="s">
        <v>283</v>
      </c>
      <c r="B97" s="9" t="s">
        <v>802</v>
      </c>
      <c r="C97" s="8" t="s">
        <v>284</v>
      </c>
      <c r="D97" s="9"/>
      <c r="E97" s="8" t="s">
        <v>285</v>
      </c>
      <c r="F97" s="9"/>
      <c r="G97" s="10" t="s">
        <v>286</v>
      </c>
      <c r="H97" s="4">
        <v>40</v>
      </c>
      <c r="I97" s="11">
        <v>42942</v>
      </c>
      <c r="J97" s="11">
        <v>43008</v>
      </c>
      <c r="K97" s="58">
        <v>40</v>
      </c>
    </row>
    <row r="98" spans="1:11" ht="63" x14ac:dyDescent="0.25">
      <c r="A98" s="7" t="s">
        <v>287</v>
      </c>
      <c r="B98" s="9" t="s">
        <v>802</v>
      </c>
      <c r="C98" s="8" t="s">
        <v>288</v>
      </c>
      <c r="D98" s="9" t="s">
        <v>817</v>
      </c>
      <c r="E98" s="8" t="s">
        <v>11</v>
      </c>
      <c r="F98" s="9" t="s">
        <v>27</v>
      </c>
      <c r="G98" s="10" t="s">
        <v>289</v>
      </c>
      <c r="H98" s="4"/>
      <c r="I98" s="11"/>
      <c r="J98" s="11"/>
      <c r="K98" s="58"/>
    </row>
    <row r="99" spans="1:11" ht="63" x14ac:dyDescent="0.25">
      <c r="A99" s="7" t="s">
        <v>287</v>
      </c>
      <c r="B99" s="9" t="s">
        <v>802</v>
      </c>
      <c r="C99" s="8" t="s">
        <v>288</v>
      </c>
      <c r="D99" s="9" t="s">
        <v>817</v>
      </c>
      <c r="E99" s="8" t="s">
        <v>11</v>
      </c>
      <c r="F99" s="9" t="s">
        <v>290</v>
      </c>
      <c r="G99" s="10" t="s">
        <v>289</v>
      </c>
      <c r="H99" s="4"/>
      <c r="I99" s="11"/>
      <c r="J99" s="11"/>
      <c r="K99" s="58"/>
    </row>
    <row r="100" spans="1:11" ht="78.75" x14ac:dyDescent="0.25">
      <c r="A100" s="7" t="s">
        <v>287</v>
      </c>
      <c r="B100" s="9" t="s">
        <v>802</v>
      </c>
      <c r="C100" s="8" t="s">
        <v>291</v>
      </c>
      <c r="D100" s="9"/>
      <c r="E100" s="8" t="s">
        <v>285</v>
      </c>
      <c r="F100" s="9"/>
      <c r="G100" s="10" t="s">
        <v>292</v>
      </c>
      <c r="H100" s="4">
        <v>500</v>
      </c>
      <c r="I100" s="11">
        <v>43031</v>
      </c>
      <c r="J100" s="11">
        <v>44126</v>
      </c>
      <c r="K100" s="58">
        <v>475</v>
      </c>
    </row>
    <row r="101" spans="1:11" ht="63" x14ac:dyDescent="0.25">
      <c r="A101" s="7" t="s">
        <v>293</v>
      </c>
      <c r="B101" s="9" t="s">
        <v>802</v>
      </c>
      <c r="C101" s="8" t="s">
        <v>170</v>
      </c>
      <c r="D101" s="9"/>
      <c r="E101" s="8" t="s">
        <v>16</v>
      </c>
      <c r="F101" s="52"/>
      <c r="G101" s="32" t="s">
        <v>294</v>
      </c>
      <c r="H101" s="4">
        <v>29.7</v>
      </c>
      <c r="I101" s="11">
        <v>43003</v>
      </c>
      <c r="J101" s="11"/>
      <c r="K101" s="58">
        <v>29.7</v>
      </c>
    </row>
    <row r="102" spans="1:11" ht="78.75" x14ac:dyDescent="0.25">
      <c r="A102" s="7" t="s">
        <v>295</v>
      </c>
      <c r="B102" s="9" t="s">
        <v>802</v>
      </c>
      <c r="C102" s="8" t="s">
        <v>296</v>
      </c>
      <c r="D102" s="9"/>
      <c r="E102" s="8" t="s">
        <v>285</v>
      </c>
      <c r="F102" s="9"/>
      <c r="G102" s="10" t="s">
        <v>286</v>
      </c>
      <c r="H102" s="4">
        <v>220</v>
      </c>
      <c r="I102" s="11">
        <v>43003</v>
      </c>
      <c r="J102" s="11">
        <v>43054</v>
      </c>
      <c r="K102" s="58">
        <v>220</v>
      </c>
    </row>
    <row r="103" spans="1:11" ht="63" x14ac:dyDescent="0.25">
      <c r="A103" s="7" t="s">
        <v>297</v>
      </c>
      <c r="B103" s="9" t="s">
        <v>802</v>
      </c>
      <c r="C103" s="8" t="s">
        <v>22</v>
      </c>
      <c r="D103" s="9" t="s">
        <v>817</v>
      </c>
      <c r="E103" s="8" t="s">
        <v>11</v>
      </c>
      <c r="F103" s="9" t="s">
        <v>30</v>
      </c>
      <c r="G103" s="10" t="s">
        <v>298</v>
      </c>
      <c r="H103" s="35">
        <v>2915.05</v>
      </c>
      <c r="I103" s="11">
        <v>43025</v>
      </c>
      <c r="J103" s="11">
        <v>43054</v>
      </c>
      <c r="K103" s="58">
        <v>2915.05</v>
      </c>
    </row>
    <row r="104" spans="1:11" ht="78.75" x14ac:dyDescent="0.25">
      <c r="A104" s="7" t="s">
        <v>299</v>
      </c>
      <c r="B104" s="9" t="s">
        <v>802</v>
      </c>
      <c r="C104" s="8" t="s">
        <v>300</v>
      </c>
      <c r="D104" s="9"/>
      <c r="E104" s="8" t="s">
        <v>285</v>
      </c>
      <c r="F104" s="9"/>
      <c r="G104" s="10" t="s">
        <v>48</v>
      </c>
      <c r="H104" s="4">
        <v>106.56</v>
      </c>
      <c r="I104" s="11">
        <v>43010</v>
      </c>
      <c r="J104" s="11">
        <v>43070</v>
      </c>
      <c r="K104" s="58">
        <v>106.56</v>
      </c>
    </row>
    <row r="105" spans="1:11" ht="63" x14ac:dyDescent="0.25">
      <c r="A105" s="7" t="s">
        <v>301</v>
      </c>
      <c r="B105" s="9" t="s">
        <v>802</v>
      </c>
      <c r="C105" s="8" t="s">
        <v>302</v>
      </c>
      <c r="D105" s="9" t="s">
        <v>818</v>
      </c>
      <c r="E105" s="8" t="s">
        <v>16</v>
      </c>
      <c r="F105" s="9"/>
      <c r="G105" s="10" t="s">
        <v>298</v>
      </c>
      <c r="H105" s="4">
        <v>409.22</v>
      </c>
      <c r="I105" s="11">
        <v>43011</v>
      </c>
      <c r="J105" s="11">
        <v>43070</v>
      </c>
      <c r="K105" s="58">
        <v>409.22</v>
      </c>
    </row>
    <row r="106" spans="1:11" ht="63" x14ac:dyDescent="0.25">
      <c r="A106" s="7" t="s">
        <v>303</v>
      </c>
      <c r="B106" s="9" t="s">
        <v>802</v>
      </c>
      <c r="C106" s="8" t="s">
        <v>304</v>
      </c>
      <c r="D106" s="9" t="s">
        <v>817</v>
      </c>
      <c r="E106" s="8" t="s">
        <v>11</v>
      </c>
      <c r="F106" s="9" t="s">
        <v>305</v>
      </c>
      <c r="G106" s="10" t="s">
        <v>306</v>
      </c>
      <c r="H106" s="4">
        <v>1720</v>
      </c>
      <c r="I106" s="11">
        <v>43021</v>
      </c>
      <c r="J106" s="11">
        <v>43070</v>
      </c>
      <c r="K106" s="58">
        <v>1720</v>
      </c>
    </row>
    <row r="107" spans="1:11" ht="63" x14ac:dyDescent="0.25">
      <c r="A107" s="7" t="s">
        <v>307</v>
      </c>
      <c r="B107" s="9" t="s">
        <v>802</v>
      </c>
      <c r="C107" s="8" t="s">
        <v>308</v>
      </c>
      <c r="D107" s="9"/>
      <c r="E107" s="8" t="s">
        <v>16</v>
      </c>
      <c r="F107" s="9"/>
      <c r="G107" s="10" t="s">
        <v>309</v>
      </c>
      <c r="H107" s="4">
        <v>488</v>
      </c>
      <c r="I107" s="11">
        <v>43025</v>
      </c>
      <c r="J107" s="11">
        <v>43070</v>
      </c>
      <c r="K107" s="58">
        <v>488</v>
      </c>
    </row>
    <row r="108" spans="1:11" ht="63" x14ac:dyDescent="0.25">
      <c r="A108" s="7" t="s">
        <v>310</v>
      </c>
      <c r="B108" s="9" t="s">
        <v>802</v>
      </c>
      <c r="C108" s="8" t="s">
        <v>311</v>
      </c>
      <c r="D108" s="9"/>
      <c r="E108" s="8" t="s">
        <v>16</v>
      </c>
      <c r="F108" s="9"/>
      <c r="G108" s="10" t="s">
        <v>312</v>
      </c>
      <c r="H108" s="4">
        <v>530</v>
      </c>
      <c r="I108" s="11">
        <v>43025</v>
      </c>
      <c r="J108" s="11">
        <v>43070</v>
      </c>
      <c r="K108" s="58">
        <v>530</v>
      </c>
    </row>
    <row r="109" spans="1:11" ht="78.75" x14ac:dyDescent="0.25">
      <c r="A109" s="7" t="s">
        <v>313</v>
      </c>
      <c r="B109" s="9" t="s">
        <v>802</v>
      </c>
      <c r="C109" s="8" t="s">
        <v>314</v>
      </c>
      <c r="D109" s="9"/>
      <c r="E109" s="8" t="s">
        <v>16</v>
      </c>
      <c r="F109" s="9"/>
      <c r="G109" s="10" t="s">
        <v>315</v>
      </c>
      <c r="H109" s="4">
        <v>830</v>
      </c>
      <c r="I109" s="11">
        <v>43025</v>
      </c>
      <c r="J109" s="11">
        <v>43070</v>
      </c>
      <c r="K109" s="58">
        <v>830</v>
      </c>
    </row>
    <row r="110" spans="1:11" ht="63" x14ac:dyDescent="0.25">
      <c r="A110" s="7" t="s">
        <v>316</v>
      </c>
      <c r="B110" s="9" t="s">
        <v>802</v>
      </c>
      <c r="C110" s="8" t="s">
        <v>317</v>
      </c>
      <c r="D110" s="9"/>
      <c r="E110" s="8" t="s">
        <v>16</v>
      </c>
      <c r="F110" s="9"/>
      <c r="G110" s="10" t="s">
        <v>318</v>
      </c>
      <c r="H110" s="4">
        <v>370</v>
      </c>
      <c r="I110" s="11">
        <v>43028</v>
      </c>
      <c r="J110" s="11">
        <v>43070</v>
      </c>
      <c r="K110" s="58">
        <v>370</v>
      </c>
    </row>
    <row r="111" spans="1:11" ht="63" x14ac:dyDescent="0.25">
      <c r="A111" s="7" t="s">
        <v>319</v>
      </c>
      <c r="B111" s="9" t="s">
        <v>802</v>
      </c>
      <c r="C111" s="8" t="s">
        <v>317</v>
      </c>
      <c r="D111" s="9"/>
      <c r="E111" s="8" t="s">
        <v>16</v>
      </c>
      <c r="F111" s="9"/>
      <c r="G111" s="10" t="s">
        <v>320</v>
      </c>
      <c r="H111" s="4">
        <v>185</v>
      </c>
      <c r="I111" s="11">
        <v>43028</v>
      </c>
      <c r="J111" s="11">
        <v>43070</v>
      </c>
      <c r="K111" s="58">
        <v>185</v>
      </c>
    </row>
    <row r="112" spans="1:11" ht="63" x14ac:dyDescent="0.25">
      <c r="A112" s="27" t="s">
        <v>321</v>
      </c>
      <c r="B112" s="9" t="s">
        <v>802</v>
      </c>
      <c r="C112" s="53" t="s">
        <v>322</v>
      </c>
      <c r="D112" s="9"/>
      <c r="E112" s="8" t="s">
        <v>16</v>
      </c>
      <c r="F112" s="9"/>
      <c r="G112" s="10" t="s">
        <v>323</v>
      </c>
      <c r="H112" s="4">
        <v>70.25</v>
      </c>
      <c r="I112" s="11">
        <v>42736</v>
      </c>
      <c r="J112" s="11">
        <v>43100</v>
      </c>
      <c r="K112" s="58">
        <v>70.25</v>
      </c>
    </row>
    <row r="113" spans="1:11" ht="63" x14ac:dyDescent="0.25">
      <c r="A113" s="7" t="s">
        <v>324</v>
      </c>
      <c r="B113" s="9" t="s">
        <v>802</v>
      </c>
      <c r="C113" s="8" t="s">
        <v>325</v>
      </c>
      <c r="D113" s="9"/>
      <c r="E113" s="8" t="s">
        <v>16</v>
      </c>
      <c r="F113" s="9"/>
      <c r="G113" s="10" t="s">
        <v>56</v>
      </c>
      <c r="H113" s="4">
        <f>10000</f>
        <v>10000</v>
      </c>
      <c r="I113" s="11">
        <v>43011</v>
      </c>
      <c r="J113" s="11">
        <v>43069</v>
      </c>
      <c r="K113" s="58">
        <v>10000</v>
      </c>
    </row>
    <row r="114" spans="1:11" ht="63" x14ac:dyDescent="0.25">
      <c r="A114" s="7" t="s">
        <v>326</v>
      </c>
      <c r="B114" s="9" t="s">
        <v>802</v>
      </c>
      <c r="C114" s="8" t="s">
        <v>327</v>
      </c>
      <c r="D114" s="9"/>
      <c r="E114" s="8" t="s">
        <v>16</v>
      </c>
      <c r="F114" s="9"/>
      <c r="G114" s="10" t="s">
        <v>56</v>
      </c>
      <c r="H114" s="4">
        <f>5700</f>
        <v>5700</v>
      </c>
      <c r="I114" s="11">
        <v>43032</v>
      </c>
      <c r="J114" s="11">
        <v>43084</v>
      </c>
      <c r="K114" s="58">
        <v>5700</v>
      </c>
    </row>
    <row r="115" spans="1:11" ht="63" x14ac:dyDescent="0.25">
      <c r="A115" s="7" t="s">
        <v>328</v>
      </c>
      <c r="B115" s="9" t="s">
        <v>802</v>
      </c>
      <c r="C115" s="8" t="s">
        <v>329</v>
      </c>
      <c r="D115" s="9"/>
      <c r="E115" s="8" t="s">
        <v>16</v>
      </c>
      <c r="F115" s="9"/>
      <c r="G115" s="10" t="s">
        <v>330</v>
      </c>
      <c r="H115" s="4">
        <v>203.5</v>
      </c>
      <c r="I115" s="11">
        <v>43041</v>
      </c>
      <c r="J115" s="11">
        <v>43069</v>
      </c>
      <c r="K115" s="58">
        <v>203.5</v>
      </c>
    </row>
    <row r="116" spans="1:11" ht="63" x14ac:dyDescent="0.25">
      <c r="A116" s="7" t="s">
        <v>331</v>
      </c>
      <c r="B116" s="9" t="s">
        <v>802</v>
      </c>
      <c r="C116" s="8" t="s">
        <v>332</v>
      </c>
      <c r="D116" s="9"/>
      <c r="E116" s="8" t="s">
        <v>16</v>
      </c>
      <c r="F116" s="9"/>
      <c r="G116" s="10" t="s">
        <v>333</v>
      </c>
      <c r="H116" s="4">
        <v>1445.45</v>
      </c>
      <c r="I116" s="11">
        <v>43049</v>
      </c>
      <c r="J116" s="11"/>
      <c r="K116" s="58"/>
    </row>
    <row r="117" spans="1:11" ht="63" x14ac:dyDescent="0.25">
      <c r="A117" s="27" t="s">
        <v>334</v>
      </c>
      <c r="B117" s="9" t="s">
        <v>802</v>
      </c>
      <c r="C117" s="8" t="s">
        <v>335</v>
      </c>
      <c r="D117" s="9"/>
      <c r="E117" s="8" t="s">
        <v>16</v>
      </c>
      <c r="F117" s="9"/>
      <c r="G117" s="10" t="s">
        <v>336</v>
      </c>
      <c r="H117" s="4">
        <v>2139.9499999999998</v>
      </c>
      <c r="I117" s="11">
        <v>43049</v>
      </c>
      <c r="J117" s="11"/>
      <c r="K117" s="58">
        <v>2139.9499999999998</v>
      </c>
    </row>
    <row r="118" spans="1:11" ht="78.75" x14ac:dyDescent="0.25">
      <c r="A118" s="7" t="s">
        <v>337</v>
      </c>
      <c r="B118" s="9" t="s">
        <v>802</v>
      </c>
      <c r="C118" s="8" t="s">
        <v>338</v>
      </c>
      <c r="D118" s="9" t="s">
        <v>468</v>
      </c>
      <c r="E118" s="8" t="s">
        <v>85</v>
      </c>
      <c r="F118" s="9"/>
      <c r="G118" s="10" t="s">
        <v>89</v>
      </c>
      <c r="H118" s="4">
        <v>7292.8</v>
      </c>
      <c r="I118" s="11">
        <v>43062</v>
      </c>
      <c r="J118" s="9" t="s">
        <v>339</v>
      </c>
      <c r="K118" s="58"/>
    </row>
    <row r="119" spans="1:11" ht="63" x14ac:dyDescent="0.25">
      <c r="A119" s="7" t="s">
        <v>340</v>
      </c>
      <c r="B119" s="9" t="s">
        <v>802</v>
      </c>
      <c r="C119" s="8" t="s">
        <v>341</v>
      </c>
      <c r="D119" s="9" t="s">
        <v>817</v>
      </c>
      <c r="E119" s="8" t="s">
        <v>11</v>
      </c>
      <c r="F119" s="9" t="s">
        <v>342</v>
      </c>
      <c r="G119" s="10" t="s">
        <v>229</v>
      </c>
      <c r="H119" s="4">
        <v>4955.6499999999996</v>
      </c>
      <c r="I119" s="11">
        <v>43087</v>
      </c>
      <c r="J119" s="11">
        <v>43149</v>
      </c>
      <c r="K119" s="58"/>
    </row>
    <row r="120" spans="1:11" ht="63" x14ac:dyDescent="0.25">
      <c r="A120" s="7" t="s">
        <v>343</v>
      </c>
      <c r="B120" s="9" t="s">
        <v>802</v>
      </c>
      <c r="C120" s="8" t="s">
        <v>344</v>
      </c>
      <c r="D120" s="9" t="s">
        <v>819</v>
      </c>
      <c r="E120" s="8" t="s">
        <v>16</v>
      </c>
      <c r="F120" s="9"/>
      <c r="G120" s="10" t="s">
        <v>229</v>
      </c>
      <c r="H120" s="4">
        <f>74+152</f>
        <v>226</v>
      </c>
      <c r="I120" s="11"/>
      <c r="J120" s="11"/>
      <c r="K120" s="58"/>
    </row>
    <row r="121" spans="1:11" ht="63" x14ac:dyDescent="0.25">
      <c r="A121" s="7" t="s">
        <v>345</v>
      </c>
      <c r="B121" s="9" t="s">
        <v>802</v>
      </c>
      <c r="C121" s="8" t="s">
        <v>346</v>
      </c>
      <c r="D121" s="9"/>
      <c r="E121" s="8" t="s">
        <v>16</v>
      </c>
      <c r="F121" s="9"/>
      <c r="G121" s="10" t="s">
        <v>347</v>
      </c>
      <c r="H121" s="4">
        <v>215.26</v>
      </c>
      <c r="I121" s="11">
        <v>43076</v>
      </c>
      <c r="J121" s="11">
        <v>43447</v>
      </c>
      <c r="K121" s="58">
        <v>215.26</v>
      </c>
    </row>
    <row r="122" spans="1:11" ht="63" x14ac:dyDescent="0.25">
      <c r="A122" s="7" t="s">
        <v>348</v>
      </c>
      <c r="B122" s="9" t="s">
        <v>802</v>
      </c>
      <c r="C122" s="8" t="s">
        <v>22</v>
      </c>
      <c r="D122" s="9" t="s">
        <v>817</v>
      </c>
      <c r="E122" s="8" t="s">
        <v>11</v>
      </c>
      <c r="F122" s="9" t="s">
        <v>349</v>
      </c>
      <c r="G122" s="10" t="s">
        <v>298</v>
      </c>
      <c r="H122" s="4">
        <v>2967.25</v>
      </c>
      <c r="I122" s="11">
        <v>43108</v>
      </c>
      <c r="J122" s="11">
        <v>43189</v>
      </c>
      <c r="K122" s="58"/>
    </row>
    <row r="123" spans="1:11" ht="94.5" x14ac:dyDescent="0.25">
      <c r="A123" s="7" t="s">
        <v>350</v>
      </c>
      <c r="B123" s="9" t="s">
        <v>802</v>
      </c>
      <c r="C123" s="8" t="s">
        <v>351</v>
      </c>
      <c r="D123" s="9"/>
      <c r="E123" s="8" t="s">
        <v>352</v>
      </c>
      <c r="F123" s="9"/>
      <c r="G123" s="10" t="s">
        <v>353</v>
      </c>
      <c r="H123" s="4">
        <v>4200</v>
      </c>
      <c r="I123" s="11">
        <v>43052</v>
      </c>
      <c r="J123" s="11">
        <v>43143</v>
      </c>
      <c r="K123" s="58"/>
    </row>
    <row r="124" spans="1:11" ht="63" x14ac:dyDescent="0.25">
      <c r="A124" s="7" t="s">
        <v>466</v>
      </c>
      <c r="B124" s="9" t="s">
        <v>802</v>
      </c>
      <c r="C124" s="8" t="s">
        <v>467</v>
      </c>
      <c r="D124" s="9"/>
      <c r="E124" s="8" t="s">
        <v>803</v>
      </c>
      <c r="F124" s="9" t="s">
        <v>469</v>
      </c>
      <c r="G124" s="10" t="s">
        <v>470</v>
      </c>
      <c r="H124" s="4">
        <v>39999.99</v>
      </c>
      <c r="I124" s="11">
        <v>43063</v>
      </c>
      <c r="J124" s="11"/>
      <c r="K124" s="58">
        <v>136.36000000000001</v>
      </c>
    </row>
    <row r="125" spans="1:11" ht="78.75" x14ac:dyDescent="0.25">
      <c r="A125" s="7" t="s">
        <v>471</v>
      </c>
      <c r="B125" s="9" t="s">
        <v>802</v>
      </c>
      <c r="C125" s="8" t="s">
        <v>472</v>
      </c>
      <c r="D125" s="9"/>
      <c r="E125" s="8" t="s">
        <v>803</v>
      </c>
      <c r="F125" s="9" t="s">
        <v>469</v>
      </c>
      <c r="G125" s="10" t="s">
        <v>473</v>
      </c>
      <c r="H125" s="4">
        <v>39999.99</v>
      </c>
      <c r="I125" s="11">
        <v>42921</v>
      </c>
      <c r="J125" s="11"/>
      <c r="K125" s="58">
        <v>11070</v>
      </c>
    </row>
    <row r="126" spans="1:11" ht="78.75" x14ac:dyDescent="0.25">
      <c r="A126" s="7" t="s">
        <v>474</v>
      </c>
      <c r="B126" s="9" t="s">
        <v>802</v>
      </c>
      <c r="C126" s="8" t="s">
        <v>475</v>
      </c>
      <c r="D126" s="9"/>
      <c r="E126" s="8" t="s">
        <v>803</v>
      </c>
      <c r="F126" s="9" t="s">
        <v>469</v>
      </c>
      <c r="G126" s="10" t="s">
        <v>476</v>
      </c>
      <c r="H126" s="4">
        <v>39999.99</v>
      </c>
      <c r="I126" s="11">
        <v>42921</v>
      </c>
      <c r="J126" s="11"/>
      <c r="K126" s="58">
        <v>16580.16</v>
      </c>
    </row>
    <row r="127" spans="1:11" ht="31.5" x14ac:dyDescent="0.25">
      <c r="A127" s="7" t="s">
        <v>477</v>
      </c>
      <c r="B127" s="9" t="s">
        <v>802</v>
      </c>
      <c r="C127" s="8" t="s">
        <v>478</v>
      </c>
      <c r="D127" s="9"/>
      <c r="E127" s="8" t="s">
        <v>803</v>
      </c>
      <c r="F127" s="9" t="s">
        <v>469</v>
      </c>
      <c r="G127" s="10" t="s">
        <v>479</v>
      </c>
      <c r="H127" s="4">
        <v>39999.99</v>
      </c>
      <c r="I127" s="11">
        <v>42766</v>
      </c>
      <c r="J127" s="11"/>
      <c r="K127" s="58">
        <v>28918.2</v>
      </c>
    </row>
    <row r="128" spans="1:11" ht="31.5" x14ac:dyDescent="0.25">
      <c r="A128" s="7" t="s">
        <v>480</v>
      </c>
      <c r="B128" s="9" t="s">
        <v>802</v>
      </c>
      <c r="C128" s="8" t="s">
        <v>481</v>
      </c>
      <c r="D128" s="9"/>
      <c r="E128" s="8" t="s">
        <v>803</v>
      </c>
      <c r="F128" s="9" t="s">
        <v>469</v>
      </c>
      <c r="G128" s="10" t="s">
        <v>482</v>
      </c>
      <c r="H128" s="4">
        <v>39999.99</v>
      </c>
      <c r="I128" s="11">
        <v>42923</v>
      </c>
      <c r="J128" s="11"/>
      <c r="K128" s="58">
        <v>11851.86</v>
      </c>
    </row>
    <row r="129" spans="1:11" ht="63" x14ac:dyDescent="0.25">
      <c r="A129" s="7" t="s">
        <v>483</v>
      </c>
      <c r="B129" s="9" t="s">
        <v>802</v>
      </c>
      <c r="C129" s="8" t="s">
        <v>484</v>
      </c>
      <c r="D129" s="9"/>
      <c r="E129" s="8" t="s">
        <v>803</v>
      </c>
      <c r="F129" s="9" t="s">
        <v>469</v>
      </c>
      <c r="G129" s="10" t="s">
        <v>485</v>
      </c>
      <c r="H129" s="4">
        <v>39999.99</v>
      </c>
      <c r="I129" s="11">
        <v>42916</v>
      </c>
      <c r="J129" s="11"/>
      <c r="K129" s="58">
        <v>19963.63</v>
      </c>
    </row>
    <row r="130" spans="1:11" ht="63" x14ac:dyDescent="0.25">
      <c r="A130" s="7" t="s">
        <v>486</v>
      </c>
      <c r="B130" s="9" t="s">
        <v>802</v>
      </c>
      <c r="C130" s="8" t="s">
        <v>484</v>
      </c>
      <c r="D130" s="9"/>
      <c r="E130" s="8" t="s">
        <v>803</v>
      </c>
      <c r="F130" s="9" t="s">
        <v>469</v>
      </c>
      <c r="G130" s="10" t="s">
        <v>485</v>
      </c>
      <c r="H130" s="4">
        <v>39999.99</v>
      </c>
      <c r="I130" s="11">
        <v>42921</v>
      </c>
      <c r="J130" s="11"/>
      <c r="K130" s="58">
        <v>30190.91</v>
      </c>
    </row>
    <row r="131" spans="1:11" ht="31.5" x14ac:dyDescent="0.25">
      <c r="A131" s="7" t="s">
        <v>487</v>
      </c>
      <c r="B131" s="9" t="s">
        <v>802</v>
      </c>
      <c r="C131" s="8" t="s">
        <v>488</v>
      </c>
      <c r="D131" s="9"/>
      <c r="E131" s="8" t="s">
        <v>803</v>
      </c>
      <c r="F131" s="9" t="s">
        <v>469</v>
      </c>
      <c r="G131" s="10" t="s">
        <v>489</v>
      </c>
      <c r="H131" s="4">
        <v>39999.99</v>
      </c>
      <c r="I131" s="11">
        <v>43012</v>
      </c>
      <c r="J131" s="11"/>
      <c r="K131" s="58">
        <v>0</v>
      </c>
    </row>
    <row r="132" spans="1:11" ht="63" x14ac:dyDescent="0.25">
      <c r="A132" s="7" t="s">
        <v>490</v>
      </c>
      <c r="B132" s="9" t="s">
        <v>802</v>
      </c>
      <c r="C132" s="8" t="s">
        <v>491</v>
      </c>
      <c r="D132" s="9"/>
      <c r="E132" s="8" t="s">
        <v>803</v>
      </c>
      <c r="F132" s="9" t="s">
        <v>469</v>
      </c>
      <c r="G132" s="10" t="s">
        <v>492</v>
      </c>
      <c r="H132" s="4">
        <v>39999.99</v>
      </c>
      <c r="I132" s="11">
        <v>43012</v>
      </c>
      <c r="J132" s="11"/>
      <c r="K132" s="58">
        <v>0</v>
      </c>
    </row>
    <row r="133" spans="1:11" ht="31.5" x14ac:dyDescent="0.25">
      <c r="A133" s="7" t="s">
        <v>493</v>
      </c>
      <c r="B133" s="9" t="s">
        <v>802</v>
      </c>
      <c r="C133" s="8" t="s">
        <v>494</v>
      </c>
      <c r="D133" s="9"/>
      <c r="E133" s="8" t="s">
        <v>803</v>
      </c>
      <c r="F133" s="9" t="s">
        <v>469</v>
      </c>
      <c r="G133" s="10" t="s">
        <v>495</v>
      </c>
      <c r="H133" s="4">
        <v>39999.99</v>
      </c>
      <c r="I133" s="11">
        <v>43017</v>
      </c>
      <c r="J133" s="11"/>
      <c r="K133" s="58">
        <v>0</v>
      </c>
    </row>
    <row r="134" spans="1:11" ht="63" x14ac:dyDescent="0.25">
      <c r="A134" s="7" t="s">
        <v>496</v>
      </c>
      <c r="B134" s="9" t="s">
        <v>802</v>
      </c>
      <c r="C134" s="8" t="s">
        <v>497</v>
      </c>
      <c r="D134" s="9"/>
      <c r="E134" s="8" t="s">
        <v>803</v>
      </c>
      <c r="F134" s="9" t="s">
        <v>469</v>
      </c>
      <c r="G134" s="10" t="s">
        <v>498</v>
      </c>
      <c r="H134" s="4">
        <v>39999.99</v>
      </c>
      <c r="I134" s="11">
        <v>42922</v>
      </c>
      <c r="J134" s="11"/>
      <c r="K134" s="58">
        <v>39409.089999999997</v>
      </c>
    </row>
    <row r="135" spans="1:11" ht="63" x14ac:dyDescent="0.25">
      <c r="A135" s="7" t="s">
        <v>499</v>
      </c>
      <c r="B135" s="9" t="s">
        <v>802</v>
      </c>
      <c r="C135" s="8" t="s">
        <v>497</v>
      </c>
      <c r="D135" s="9"/>
      <c r="E135" s="8" t="s">
        <v>803</v>
      </c>
      <c r="F135" s="9" t="s">
        <v>469</v>
      </c>
      <c r="G135" s="10" t="s">
        <v>498</v>
      </c>
      <c r="H135" s="4">
        <v>39999.99</v>
      </c>
      <c r="I135" s="11">
        <v>43053</v>
      </c>
      <c r="J135" s="11"/>
      <c r="K135" s="58">
        <v>9190.91</v>
      </c>
    </row>
    <row r="136" spans="1:11" ht="63" x14ac:dyDescent="0.25">
      <c r="A136" s="7" t="s">
        <v>500</v>
      </c>
      <c r="B136" s="9" t="s">
        <v>802</v>
      </c>
      <c r="C136" s="8" t="s">
        <v>501</v>
      </c>
      <c r="D136" s="9"/>
      <c r="E136" s="8" t="s">
        <v>803</v>
      </c>
      <c r="F136" s="9" t="s">
        <v>469</v>
      </c>
      <c r="G136" s="10" t="s">
        <v>502</v>
      </c>
      <c r="H136" s="4">
        <v>39999.99</v>
      </c>
      <c r="I136" s="11">
        <v>42921</v>
      </c>
      <c r="J136" s="11"/>
      <c r="K136" s="58">
        <v>37690.910000000003</v>
      </c>
    </row>
    <row r="137" spans="1:11" ht="78.75" x14ac:dyDescent="0.25">
      <c r="A137" s="7" t="s">
        <v>503</v>
      </c>
      <c r="B137" s="9" t="s">
        <v>802</v>
      </c>
      <c r="C137" s="8" t="s">
        <v>504</v>
      </c>
      <c r="D137" s="9"/>
      <c r="E137" s="8" t="s">
        <v>803</v>
      </c>
      <c r="F137" s="9" t="s">
        <v>469</v>
      </c>
      <c r="G137" s="10" t="s">
        <v>505</v>
      </c>
      <c r="H137" s="4">
        <v>39999.99</v>
      </c>
      <c r="I137" s="11">
        <v>42922</v>
      </c>
      <c r="J137" s="11"/>
      <c r="K137" s="58">
        <v>37009.08</v>
      </c>
    </row>
    <row r="138" spans="1:11" ht="31.5" x14ac:dyDescent="0.25">
      <c r="A138" s="7" t="s">
        <v>506</v>
      </c>
      <c r="B138" s="9" t="s">
        <v>802</v>
      </c>
      <c r="C138" s="8" t="s">
        <v>507</v>
      </c>
      <c r="D138" s="9"/>
      <c r="E138" s="8" t="s">
        <v>803</v>
      </c>
      <c r="F138" s="9" t="s">
        <v>469</v>
      </c>
      <c r="G138" s="10" t="s">
        <v>508</v>
      </c>
      <c r="H138" s="4">
        <v>39999.99</v>
      </c>
      <c r="I138" s="11">
        <v>42923</v>
      </c>
      <c r="J138" s="11"/>
      <c r="K138" s="58">
        <v>17207.37</v>
      </c>
    </row>
    <row r="139" spans="1:11" ht="63" x14ac:dyDescent="0.25">
      <c r="A139" s="7" t="s">
        <v>509</v>
      </c>
      <c r="B139" s="9" t="s">
        <v>802</v>
      </c>
      <c r="C139" s="8" t="s">
        <v>510</v>
      </c>
      <c r="D139" s="9"/>
      <c r="E139" s="8" t="s">
        <v>803</v>
      </c>
      <c r="F139" s="9" t="s">
        <v>469</v>
      </c>
      <c r="G139" s="10" t="s">
        <v>511</v>
      </c>
      <c r="H139" s="4">
        <v>39999.99</v>
      </c>
      <c r="I139" s="11">
        <v>42773</v>
      </c>
      <c r="J139" s="11"/>
      <c r="K139" s="58">
        <v>8944.56</v>
      </c>
    </row>
    <row r="140" spans="1:11" ht="47.25" x14ac:dyDescent="0.25">
      <c r="A140" s="7" t="s">
        <v>512</v>
      </c>
      <c r="B140" s="9" t="s">
        <v>802</v>
      </c>
      <c r="C140" s="8" t="s">
        <v>513</v>
      </c>
      <c r="D140" s="9"/>
      <c r="E140" s="8" t="s">
        <v>803</v>
      </c>
      <c r="F140" s="9" t="s">
        <v>469</v>
      </c>
      <c r="G140" s="10" t="s">
        <v>514</v>
      </c>
      <c r="H140" s="4">
        <v>39999.99</v>
      </c>
      <c r="I140" s="11">
        <v>42846</v>
      </c>
      <c r="J140" s="11"/>
      <c r="K140" s="58">
        <v>163.63999999999999</v>
      </c>
    </row>
    <row r="141" spans="1:11" ht="31.5" x14ac:dyDescent="0.25">
      <c r="A141" s="7" t="s">
        <v>515</v>
      </c>
      <c r="B141" s="9" t="s">
        <v>802</v>
      </c>
      <c r="C141" s="8" t="s">
        <v>516</v>
      </c>
      <c r="D141" s="9"/>
      <c r="E141" s="8" t="s">
        <v>803</v>
      </c>
      <c r="F141" s="9" t="s">
        <v>469</v>
      </c>
      <c r="G141" s="10" t="s">
        <v>517</v>
      </c>
      <c r="H141" s="4">
        <v>39999.99</v>
      </c>
      <c r="I141" s="11">
        <v>42926</v>
      </c>
      <c r="J141" s="11"/>
      <c r="K141" s="58">
        <v>0</v>
      </c>
    </row>
    <row r="142" spans="1:11" ht="31.5" x14ac:dyDescent="0.25">
      <c r="A142" s="7" t="s">
        <v>518</v>
      </c>
      <c r="B142" s="9" t="s">
        <v>802</v>
      </c>
      <c r="C142" s="8" t="s">
        <v>519</v>
      </c>
      <c r="D142" s="9"/>
      <c r="E142" s="8" t="s">
        <v>803</v>
      </c>
      <c r="F142" s="9" t="s">
        <v>469</v>
      </c>
      <c r="G142" s="10" t="s">
        <v>520</v>
      </c>
      <c r="H142" s="4">
        <v>39999.99</v>
      </c>
      <c r="I142" s="11">
        <v>42935</v>
      </c>
      <c r="J142" s="11"/>
      <c r="K142" s="58">
        <v>409.09</v>
      </c>
    </row>
    <row r="143" spans="1:11" ht="94.5" x14ac:dyDescent="0.25">
      <c r="A143" s="7" t="s">
        <v>521</v>
      </c>
      <c r="B143" s="9" t="s">
        <v>802</v>
      </c>
      <c r="C143" s="8" t="s">
        <v>522</v>
      </c>
      <c r="D143" s="9"/>
      <c r="E143" s="8" t="s">
        <v>803</v>
      </c>
      <c r="F143" s="9" t="s">
        <v>469</v>
      </c>
      <c r="G143" s="10" t="s">
        <v>523</v>
      </c>
      <c r="H143" s="4">
        <v>39999.99</v>
      </c>
      <c r="I143" s="11">
        <v>42935</v>
      </c>
      <c r="J143" s="11"/>
      <c r="K143" s="58">
        <v>12844.51</v>
      </c>
    </row>
    <row r="144" spans="1:11" ht="31.5" x14ac:dyDescent="0.25">
      <c r="A144" s="7" t="s">
        <v>524</v>
      </c>
      <c r="B144" s="9" t="s">
        <v>802</v>
      </c>
      <c r="C144" s="8" t="s">
        <v>525</v>
      </c>
      <c r="D144" s="9"/>
      <c r="E144" s="8" t="s">
        <v>803</v>
      </c>
      <c r="F144" s="9" t="s">
        <v>469</v>
      </c>
      <c r="G144" s="10" t="s">
        <v>526</v>
      </c>
      <c r="H144" s="4">
        <v>39999.99</v>
      </c>
      <c r="I144" s="11">
        <v>43012</v>
      </c>
      <c r="J144" s="11"/>
      <c r="K144" s="58">
        <v>0</v>
      </c>
    </row>
    <row r="145" spans="1:11" ht="31.5" x14ac:dyDescent="0.25">
      <c r="A145" s="7" t="s">
        <v>527</v>
      </c>
      <c r="B145" s="9" t="s">
        <v>802</v>
      </c>
      <c r="C145" s="8" t="s">
        <v>528</v>
      </c>
      <c r="D145" s="9"/>
      <c r="E145" s="8" t="s">
        <v>803</v>
      </c>
      <c r="F145" s="9" t="s">
        <v>469</v>
      </c>
      <c r="G145" s="10" t="s">
        <v>526</v>
      </c>
      <c r="H145" s="4">
        <v>39999.99</v>
      </c>
      <c r="I145" s="11">
        <v>43012</v>
      </c>
      <c r="J145" s="11"/>
      <c r="K145" s="58">
        <v>0</v>
      </c>
    </row>
    <row r="146" spans="1:11" ht="63" x14ac:dyDescent="0.25">
      <c r="A146" s="54" t="s">
        <v>354</v>
      </c>
      <c r="B146" s="9" t="s">
        <v>802</v>
      </c>
      <c r="C146" s="55" t="s">
        <v>355</v>
      </c>
      <c r="D146" s="56"/>
      <c r="E146" s="8" t="s">
        <v>16</v>
      </c>
      <c r="F146" s="9"/>
      <c r="G146" s="10" t="s">
        <v>356</v>
      </c>
      <c r="H146" s="4"/>
      <c r="I146" s="8" t="s">
        <v>357</v>
      </c>
      <c r="J146" s="11"/>
      <c r="K146" s="58"/>
    </row>
    <row r="147" spans="1:11" ht="63" x14ac:dyDescent="0.25">
      <c r="A147" s="54" t="s">
        <v>358</v>
      </c>
      <c r="B147" s="9" t="s">
        <v>802</v>
      </c>
      <c r="C147" s="55" t="s">
        <v>359</v>
      </c>
      <c r="D147" s="56"/>
      <c r="E147" s="8" t="s">
        <v>16</v>
      </c>
      <c r="F147" s="9"/>
      <c r="G147" s="10" t="s">
        <v>138</v>
      </c>
      <c r="H147" s="4"/>
      <c r="I147" s="8" t="s">
        <v>360</v>
      </c>
      <c r="J147" s="11"/>
      <c r="K147" s="58"/>
    </row>
    <row r="148" spans="1:11" ht="63" x14ac:dyDescent="0.25">
      <c r="A148" s="54" t="s">
        <v>155</v>
      </c>
      <c r="B148" s="9" t="s">
        <v>802</v>
      </c>
      <c r="C148" s="55" t="s">
        <v>361</v>
      </c>
      <c r="D148" s="56"/>
      <c r="E148" s="8" t="s">
        <v>16</v>
      </c>
      <c r="F148" s="9"/>
      <c r="G148" s="10" t="s">
        <v>134</v>
      </c>
      <c r="H148" s="4"/>
      <c r="I148" s="8" t="s">
        <v>362</v>
      </c>
      <c r="J148" s="11"/>
      <c r="K148" s="58"/>
    </row>
    <row r="149" spans="1:11" ht="63" x14ac:dyDescent="0.25">
      <c r="A149" s="54" t="s">
        <v>363</v>
      </c>
      <c r="B149" s="9" t="s">
        <v>802</v>
      </c>
      <c r="C149" s="55" t="s">
        <v>364</v>
      </c>
      <c r="D149" s="56"/>
      <c r="E149" s="8" t="s">
        <v>16</v>
      </c>
      <c r="F149" s="9"/>
      <c r="G149" s="10" t="s">
        <v>365</v>
      </c>
      <c r="H149" s="4"/>
      <c r="I149" s="8" t="s">
        <v>366</v>
      </c>
      <c r="J149" s="11"/>
      <c r="K149" s="58"/>
    </row>
    <row r="150" spans="1:11" ht="31.5" x14ac:dyDescent="0.25">
      <c r="A150" s="54" t="s">
        <v>367</v>
      </c>
      <c r="B150" s="9" t="s">
        <v>802</v>
      </c>
      <c r="C150" s="55" t="s">
        <v>368</v>
      </c>
      <c r="D150" s="56" t="s">
        <v>369</v>
      </c>
      <c r="E150" s="8" t="s">
        <v>369</v>
      </c>
      <c r="F150" s="9"/>
      <c r="G150" s="10" t="s">
        <v>370</v>
      </c>
      <c r="H150" s="4"/>
      <c r="I150" s="8" t="s">
        <v>371</v>
      </c>
      <c r="J150" s="11"/>
      <c r="K150" s="58"/>
    </row>
    <row r="151" spans="1:11" ht="31.5" x14ac:dyDescent="0.25">
      <c r="A151" s="54" t="s">
        <v>372</v>
      </c>
      <c r="B151" s="9" t="s">
        <v>802</v>
      </c>
      <c r="C151" s="55" t="s">
        <v>373</v>
      </c>
      <c r="D151" s="56" t="s">
        <v>369</v>
      </c>
      <c r="E151" s="8" t="s">
        <v>369</v>
      </c>
      <c r="F151" s="9"/>
      <c r="G151" s="10"/>
      <c r="H151" s="4"/>
      <c r="I151" s="8" t="s">
        <v>374</v>
      </c>
      <c r="J151" s="11"/>
      <c r="K151" s="58"/>
    </row>
    <row r="152" spans="1:11" ht="31.5" x14ac:dyDescent="0.25">
      <c r="A152" s="54" t="s">
        <v>375</v>
      </c>
      <c r="B152" s="9" t="s">
        <v>802</v>
      </c>
      <c r="C152" s="55" t="s">
        <v>376</v>
      </c>
      <c r="D152" s="56" t="s">
        <v>369</v>
      </c>
      <c r="E152" s="8" t="s">
        <v>369</v>
      </c>
      <c r="F152" s="9"/>
      <c r="G152" s="10"/>
      <c r="H152" s="4"/>
      <c r="I152" s="8" t="s">
        <v>377</v>
      </c>
      <c r="J152" s="11"/>
      <c r="K152" s="58"/>
    </row>
    <row r="153" spans="1:11" ht="63" x14ac:dyDescent="0.25">
      <c r="A153" s="54" t="s">
        <v>378</v>
      </c>
      <c r="B153" s="9" t="s">
        <v>802</v>
      </c>
      <c r="C153" s="55" t="s">
        <v>379</v>
      </c>
      <c r="D153" s="56" t="s">
        <v>369</v>
      </c>
      <c r="E153" s="8" t="s">
        <v>369</v>
      </c>
      <c r="F153" s="9"/>
      <c r="G153" s="10" t="s">
        <v>380</v>
      </c>
      <c r="H153" s="4"/>
      <c r="I153" s="8" t="s">
        <v>381</v>
      </c>
      <c r="J153" s="11"/>
      <c r="K153" s="58"/>
    </row>
    <row r="154" spans="1:11" ht="63" x14ac:dyDescent="0.25">
      <c r="A154" s="54" t="s">
        <v>382</v>
      </c>
      <c r="B154" s="9" t="s">
        <v>802</v>
      </c>
      <c r="C154" s="55" t="s">
        <v>383</v>
      </c>
      <c r="D154" s="56"/>
      <c r="E154" s="8" t="s">
        <v>16</v>
      </c>
      <c r="F154" s="9"/>
      <c r="G154" s="10" t="s">
        <v>380</v>
      </c>
      <c r="H154" s="4"/>
      <c r="I154" s="8" t="s">
        <v>384</v>
      </c>
      <c r="J154" s="11"/>
      <c r="K154" s="58"/>
    </row>
    <row r="155" spans="1:11" ht="63" x14ac:dyDescent="0.25">
      <c r="A155" s="54" t="s">
        <v>385</v>
      </c>
      <c r="B155" s="9" t="s">
        <v>802</v>
      </c>
      <c r="C155" s="55" t="s">
        <v>386</v>
      </c>
      <c r="D155" s="56"/>
      <c r="E155" s="8" t="s">
        <v>16</v>
      </c>
      <c r="F155" s="9"/>
      <c r="G155" s="10" t="s">
        <v>356</v>
      </c>
      <c r="H155" s="4"/>
      <c r="I155" s="8" t="s">
        <v>387</v>
      </c>
      <c r="J155" s="11"/>
      <c r="K155" s="58"/>
    </row>
    <row r="156" spans="1:11" ht="63" x14ac:dyDescent="0.25">
      <c r="A156" s="54" t="s">
        <v>388</v>
      </c>
      <c r="B156" s="9" t="s">
        <v>802</v>
      </c>
      <c r="C156" s="55" t="s">
        <v>389</v>
      </c>
      <c r="D156" s="56"/>
      <c r="E156" s="8" t="s">
        <v>16</v>
      </c>
      <c r="F156" s="9"/>
      <c r="G156" s="10"/>
      <c r="H156" s="4"/>
      <c r="I156" s="8" t="s">
        <v>390</v>
      </c>
      <c r="J156" s="11"/>
      <c r="K156" s="58"/>
    </row>
    <row r="157" spans="1:11" ht="31.5" x14ac:dyDescent="0.25">
      <c r="A157" s="54" t="s">
        <v>224</v>
      </c>
      <c r="B157" s="9" t="s">
        <v>802</v>
      </c>
      <c r="C157" s="55" t="s">
        <v>391</v>
      </c>
      <c r="D157" s="56" t="s">
        <v>369</v>
      </c>
      <c r="E157" s="8" t="s">
        <v>369</v>
      </c>
      <c r="F157" s="9"/>
      <c r="G157" s="10"/>
      <c r="H157" s="4"/>
      <c r="I157" s="8" t="s">
        <v>390</v>
      </c>
      <c r="J157" s="11"/>
      <c r="K157" s="58"/>
    </row>
    <row r="158" spans="1:11" ht="31.5" x14ac:dyDescent="0.25">
      <c r="A158" s="54" t="s">
        <v>222</v>
      </c>
      <c r="B158" s="9" t="s">
        <v>802</v>
      </c>
      <c r="C158" s="55" t="s">
        <v>392</v>
      </c>
      <c r="D158" s="56" t="s">
        <v>369</v>
      </c>
      <c r="E158" s="8" t="s">
        <v>369</v>
      </c>
      <c r="F158" s="9"/>
      <c r="G158" s="10" t="s">
        <v>148</v>
      </c>
      <c r="H158" s="4"/>
      <c r="I158" s="8" t="s">
        <v>393</v>
      </c>
      <c r="J158" s="11"/>
      <c r="K158" s="58"/>
    </row>
    <row r="159" spans="1:11" ht="63" x14ac:dyDescent="0.25">
      <c r="A159" s="54" t="s">
        <v>218</v>
      </c>
      <c r="B159" s="9" t="s">
        <v>802</v>
      </c>
      <c r="C159" s="55" t="s">
        <v>394</v>
      </c>
      <c r="D159" s="56"/>
      <c r="E159" s="8" t="s">
        <v>16</v>
      </c>
      <c r="F159" s="9"/>
      <c r="G159" s="10"/>
      <c r="H159" s="4"/>
      <c r="I159" s="8" t="s">
        <v>395</v>
      </c>
      <c r="J159" s="11"/>
      <c r="K159" s="58"/>
    </row>
    <row r="160" spans="1:11" ht="31.5" x14ac:dyDescent="0.25">
      <c r="A160" s="54" t="s">
        <v>396</v>
      </c>
      <c r="B160" s="9" t="s">
        <v>802</v>
      </c>
      <c r="C160" s="55" t="s">
        <v>397</v>
      </c>
      <c r="D160" s="56" t="s">
        <v>369</v>
      </c>
      <c r="E160" s="8" t="s">
        <v>369</v>
      </c>
      <c r="F160" s="9"/>
      <c r="G160" s="10"/>
      <c r="H160" s="4"/>
      <c r="I160" s="8" t="s">
        <v>395</v>
      </c>
      <c r="J160" s="11"/>
      <c r="K160" s="58"/>
    </row>
    <row r="161" spans="1:11" ht="31.5" x14ac:dyDescent="0.25">
      <c r="A161" s="54" t="s">
        <v>398</v>
      </c>
      <c r="B161" s="9" t="s">
        <v>802</v>
      </c>
      <c r="C161" s="55" t="s">
        <v>399</v>
      </c>
      <c r="D161" s="56" t="s">
        <v>369</v>
      </c>
      <c r="E161" s="8" t="s">
        <v>369</v>
      </c>
      <c r="F161" s="9"/>
      <c r="G161" s="10"/>
      <c r="H161" s="4"/>
      <c r="I161" s="8" t="s">
        <v>400</v>
      </c>
      <c r="J161" s="11"/>
      <c r="K161" s="58"/>
    </row>
    <row r="162" spans="1:11" ht="31.5" x14ac:dyDescent="0.25">
      <c r="A162" s="54" t="s">
        <v>401</v>
      </c>
      <c r="B162" s="9" t="s">
        <v>802</v>
      </c>
      <c r="C162" s="55" t="s">
        <v>402</v>
      </c>
      <c r="D162" s="56" t="s">
        <v>369</v>
      </c>
      <c r="E162" s="8" t="s">
        <v>369</v>
      </c>
      <c r="F162" s="9"/>
      <c r="G162" s="10"/>
      <c r="H162" s="4"/>
      <c r="I162" s="8" t="s">
        <v>400</v>
      </c>
      <c r="J162" s="11"/>
      <c r="K162" s="58"/>
    </row>
    <row r="163" spans="1:11" ht="31.5" x14ac:dyDescent="0.25">
      <c r="A163" s="54" t="s">
        <v>403</v>
      </c>
      <c r="B163" s="9" t="s">
        <v>802</v>
      </c>
      <c r="C163" s="55" t="s">
        <v>404</v>
      </c>
      <c r="D163" s="56" t="s">
        <v>369</v>
      </c>
      <c r="E163" s="8" t="s">
        <v>369</v>
      </c>
      <c r="F163" s="9"/>
      <c r="G163" s="10"/>
      <c r="H163" s="4"/>
      <c r="I163" s="8" t="s">
        <v>405</v>
      </c>
      <c r="J163" s="11"/>
      <c r="K163" s="58"/>
    </row>
    <row r="164" spans="1:11" ht="31.5" x14ac:dyDescent="0.25">
      <c r="A164" s="54" t="s">
        <v>406</v>
      </c>
      <c r="B164" s="9" t="s">
        <v>802</v>
      </c>
      <c r="C164" s="55" t="s">
        <v>407</v>
      </c>
      <c r="D164" s="56" t="s">
        <v>369</v>
      </c>
      <c r="E164" s="8" t="s">
        <v>369</v>
      </c>
      <c r="F164" s="9"/>
      <c r="G164" s="10"/>
      <c r="H164" s="4"/>
      <c r="I164" s="8" t="s">
        <v>405</v>
      </c>
      <c r="J164" s="11"/>
      <c r="K164" s="58"/>
    </row>
    <row r="165" spans="1:11" ht="31.5" x14ac:dyDescent="0.25">
      <c r="A165" s="54" t="s">
        <v>408</v>
      </c>
      <c r="B165" s="9" t="s">
        <v>802</v>
      </c>
      <c r="C165" s="55" t="s">
        <v>409</v>
      </c>
      <c r="D165" s="56" t="s">
        <v>369</v>
      </c>
      <c r="E165" s="8" t="s">
        <v>369</v>
      </c>
      <c r="F165" s="9"/>
      <c r="G165" s="10"/>
      <c r="H165" s="4"/>
      <c r="I165" s="8" t="s">
        <v>405</v>
      </c>
      <c r="J165" s="11"/>
      <c r="K165" s="58"/>
    </row>
    <row r="166" spans="1:11" ht="31.5" x14ac:dyDescent="0.25">
      <c r="A166" s="54" t="s">
        <v>410</v>
      </c>
      <c r="B166" s="9" t="s">
        <v>802</v>
      </c>
      <c r="C166" s="55" t="s">
        <v>411</v>
      </c>
      <c r="D166" s="56" t="s">
        <v>369</v>
      </c>
      <c r="E166" s="8" t="s">
        <v>369</v>
      </c>
      <c r="F166" s="9"/>
      <c r="G166" s="10"/>
      <c r="H166" s="4"/>
      <c r="I166" s="8" t="s">
        <v>405</v>
      </c>
      <c r="J166" s="11"/>
      <c r="K166" s="58"/>
    </row>
    <row r="167" spans="1:11" ht="31.5" x14ac:dyDescent="0.25">
      <c r="A167" s="54" t="s">
        <v>412</v>
      </c>
      <c r="B167" s="9" t="s">
        <v>802</v>
      </c>
      <c r="C167" s="55" t="s">
        <v>413</v>
      </c>
      <c r="D167" s="56" t="s">
        <v>369</v>
      </c>
      <c r="E167" s="8" t="s">
        <v>369</v>
      </c>
      <c r="F167" s="9"/>
      <c r="G167" s="10" t="s">
        <v>414</v>
      </c>
      <c r="H167" s="4"/>
      <c r="I167" s="8" t="s">
        <v>415</v>
      </c>
      <c r="J167" s="11"/>
      <c r="K167" s="58"/>
    </row>
    <row r="168" spans="1:11" ht="47.25" x14ac:dyDescent="0.25">
      <c r="A168" s="54" t="s">
        <v>416</v>
      </c>
      <c r="B168" s="9" t="s">
        <v>802</v>
      </c>
      <c r="C168" s="55" t="s">
        <v>417</v>
      </c>
      <c r="D168" s="56" t="s">
        <v>369</v>
      </c>
      <c r="E168" s="8" t="s">
        <v>369</v>
      </c>
      <c r="F168" s="9"/>
      <c r="G168" s="10" t="s">
        <v>418</v>
      </c>
      <c r="H168" s="4"/>
      <c r="I168" s="8" t="s">
        <v>415</v>
      </c>
      <c r="J168" s="11"/>
      <c r="K168" s="58"/>
    </row>
    <row r="169" spans="1:11" ht="63" x14ac:dyDescent="0.25">
      <c r="A169" s="54" t="s">
        <v>419</v>
      </c>
      <c r="B169" s="9" t="s">
        <v>802</v>
      </c>
      <c r="C169" s="55" t="s">
        <v>420</v>
      </c>
      <c r="D169" s="56"/>
      <c r="E169" s="8" t="s">
        <v>16</v>
      </c>
      <c r="F169" s="9"/>
      <c r="G169" s="10" t="s">
        <v>356</v>
      </c>
      <c r="H169" s="4"/>
      <c r="I169" s="8" t="s">
        <v>421</v>
      </c>
      <c r="J169" s="11"/>
      <c r="K169" s="58"/>
    </row>
    <row r="170" spans="1:11" ht="63" x14ac:dyDescent="0.25">
      <c r="A170" s="54" t="s">
        <v>422</v>
      </c>
      <c r="B170" s="9" t="s">
        <v>802</v>
      </c>
      <c r="C170" s="55" t="s">
        <v>423</v>
      </c>
      <c r="D170" s="56"/>
      <c r="E170" s="8" t="s">
        <v>16</v>
      </c>
      <c r="F170" s="9"/>
      <c r="G170" s="10" t="s">
        <v>424</v>
      </c>
      <c r="H170" s="4"/>
      <c r="I170" s="8" t="s">
        <v>425</v>
      </c>
      <c r="J170" s="11"/>
      <c r="K170" s="58"/>
    </row>
    <row r="171" spans="1:11" ht="63" x14ac:dyDescent="0.25">
      <c r="A171" s="54" t="s">
        <v>426</v>
      </c>
      <c r="B171" s="9" t="s">
        <v>802</v>
      </c>
      <c r="C171" s="55" t="s">
        <v>427</v>
      </c>
      <c r="D171" s="56"/>
      <c r="E171" s="8" t="s">
        <v>16</v>
      </c>
      <c r="F171" s="9"/>
      <c r="G171" s="10" t="s">
        <v>380</v>
      </c>
      <c r="H171" s="4"/>
      <c r="I171" s="8" t="s">
        <v>428</v>
      </c>
      <c r="J171" s="11"/>
      <c r="K171" s="58"/>
    </row>
    <row r="172" spans="1:11" ht="63" x14ac:dyDescent="0.25">
      <c r="A172" s="54" t="s">
        <v>429</v>
      </c>
      <c r="B172" s="9" t="s">
        <v>802</v>
      </c>
      <c r="C172" s="55" t="s">
        <v>430</v>
      </c>
      <c r="D172" s="56"/>
      <c r="E172" s="8" t="s">
        <v>369</v>
      </c>
      <c r="F172" s="9"/>
      <c r="G172" s="10" t="s">
        <v>431</v>
      </c>
      <c r="H172" s="4"/>
      <c r="I172" s="8" t="s">
        <v>428</v>
      </c>
      <c r="J172" s="11"/>
      <c r="K172" s="58"/>
    </row>
    <row r="173" spans="1:11" ht="63" x14ac:dyDescent="0.25">
      <c r="A173" s="54" t="s">
        <v>432</v>
      </c>
      <c r="B173" s="9" t="s">
        <v>802</v>
      </c>
      <c r="C173" s="55" t="s">
        <v>433</v>
      </c>
      <c r="D173" s="56"/>
      <c r="E173" s="8" t="s">
        <v>16</v>
      </c>
      <c r="F173" s="9"/>
      <c r="G173" s="10"/>
      <c r="H173" s="4"/>
      <c r="I173" s="8" t="s">
        <v>434</v>
      </c>
      <c r="J173" s="11"/>
      <c r="K173" s="58"/>
    </row>
    <row r="174" spans="1:11" ht="63" x14ac:dyDescent="0.25">
      <c r="A174" s="54" t="s">
        <v>435</v>
      </c>
      <c r="B174" s="9" t="s">
        <v>802</v>
      </c>
      <c r="C174" s="55" t="s">
        <v>436</v>
      </c>
      <c r="D174" s="56"/>
      <c r="E174" s="8" t="s">
        <v>16</v>
      </c>
      <c r="F174" s="9"/>
      <c r="G174" s="10" t="s">
        <v>146</v>
      </c>
      <c r="H174" s="4"/>
      <c r="I174" s="8" t="s">
        <v>437</v>
      </c>
      <c r="J174" s="11"/>
      <c r="K174" s="58"/>
    </row>
    <row r="175" spans="1:11" ht="63" x14ac:dyDescent="0.25">
      <c r="A175" s="54" t="s">
        <v>438</v>
      </c>
      <c r="B175" s="9" t="s">
        <v>802</v>
      </c>
      <c r="C175" s="55" t="s">
        <v>439</v>
      </c>
      <c r="D175" s="56"/>
      <c r="E175" s="8" t="s">
        <v>16</v>
      </c>
      <c r="F175" s="9"/>
      <c r="G175" s="10" t="s">
        <v>356</v>
      </c>
      <c r="H175" s="4"/>
      <c r="I175" s="8" t="s">
        <v>440</v>
      </c>
      <c r="J175" s="11"/>
      <c r="K175" s="58"/>
    </row>
    <row r="176" spans="1:11" ht="63" x14ac:dyDescent="0.25">
      <c r="A176" s="54" t="s">
        <v>441</v>
      </c>
      <c r="B176" s="9" t="s">
        <v>802</v>
      </c>
      <c r="C176" s="55" t="s">
        <v>442</v>
      </c>
      <c r="D176" s="56"/>
      <c r="E176" s="8" t="s">
        <v>16</v>
      </c>
      <c r="F176" s="9"/>
      <c r="G176" s="10" t="s">
        <v>146</v>
      </c>
      <c r="H176" s="4"/>
      <c r="I176" s="8" t="s">
        <v>443</v>
      </c>
      <c r="J176" s="11"/>
      <c r="K176" s="58"/>
    </row>
    <row r="177" spans="1:11" ht="63" x14ac:dyDescent="0.25">
      <c r="A177" s="54" t="s">
        <v>444</v>
      </c>
      <c r="B177" s="9" t="s">
        <v>802</v>
      </c>
      <c r="C177" s="55" t="s">
        <v>445</v>
      </c>
      <c r="D177" s="56"/>
      <c r="E177" s="8" t="s">
        <v>16</v>
      </c>
      <c r="F177" s="9"/>
      <c r="G177" s="10"/>
      <c r="H177" s="4"/>
      <c r="I177" s="8" t="s">
        <v>395</v>
      </c>
      <c r="J177" s="11"/>
      <c r="K177" s="58"/>
    </row>
    <row r="178" spans="1:11" ht="31.5" x14ac:dyDescent="0.25">
      <c r="A178" s="54" t="s">
        <v>446</v>
      </c>
      <c r="B178" s="9" t="s">
        <v>802</v>
      </c>
      <c r="C178" s="55" t="s">
        <v>447</v>
      </c>
      <c r="D178" s="56" t="s">
        <v>369</v>
      </c>
      <c r="E178" s="8" t="s">
        <v>369</v>
      </c>
      <c r="F178" s="9"/>
      <c r="G178" s="10"/>
      <c r="H178" s="4"/>
      <c r="I178" s="8" t="s">
        <v>395</v>
      </c>
      <c r="J178" s="11"/>
      <c r="K178" s="58"/>
    </row>
    <row r="179" spans="1:11" ht="31.5" x14ac:dyDescent="0.25">
      <c r="A179" s="54" t="s">
        <v>448</v>
      </c>
      <c r="B179" s="9" t="s">
        <v>802</v>
      </c>
      <c r="C179" s="55" t="s">
        <v>449</v>
      </c>
      <c r="D179" s="56" t="s">
        <v>369</v>
      </c>
      <c r="E179" s="8" t="s">
        <v>369</v>
      </c>
      <c r="F179" s="9"/>
      <c r="G179" s="10"/>
      <c r="H179" s="4"/>
      <c r="I179" s="8" t="s">
        <v>450</v>
      </c>
      <c r="J179" s="11"/>
      <c r="K179" s="58"/>
    </row>
    <row r="180" spans="1:11" ht="31.5" x14ac:dyDescent="0.25">
      <c r="A180" s="54" t="s">
        <v>149</v>
      </c>
      <c r="B180" s="9" t="s">
        <v>802</v>
      </c>
      <c r="C180" s="55" t="s">
        <v>451</v>
      </c>
      <c r="D180" s="56" t="s">
        <v>369</v>
      </c>
      <c r="E180" s="8" t="s">
        <v>452</v>
      </c>
      <c r="F180" s="9"/>
      <c r="G180" s="10"/>
      <c r="H180" s="4"/>
      <c r="I180" s="8" t="s">
        <v>450</v>
      </c>
      <c r="J180" s="11"/>
      <c r="K180" s="58"/>
    </row>
    <row r="181" spans="1:11" ht="31.5" x14ac:dyDescent="0.25">
      <c r="A181" s="54" t="s">
        <v>453</v>
      </c>
      <c r="B181" s="9" t="s">
        <v>802</v>
      </c>
      <c r="C181" s="55" t="s">
        <v>454</v>
      </c>
      <c r="D181" s="56" t="s">
        <v>369</v>
      </c>
      <c r="E181" s="8" t="s">
        <v>369</v>
      </c>
      <c r="F181" s="9"/>
      <c r="G181" s="10"/>
      <c r="H181" s="4"/>
      <c r="I181" s="8" t="s">
        <v>455</v>
      </c>
      <c r="J181" s="11"/>
      <c r="K181" s="58"/>
    </row>
    <row r="182" spans="1:11" ht="31.5" x14ac:dyDescent="0.25">
      <c r="A182" s="54" t="s">
        <v>115</v>
      </c>
      <c r="B182" s="9" t="s">
        <v>802</v>
      </c>
      <c r="C182" s="55" t="s">
        <v>456</v>
      </c>
      <c r="D182" s="56" t="s">
        <v>369</v>
      </c>
      <c r="E182" s="8" t="s">
        <v>369</v>
      </c>
      <c r="F182" s="9"/>
      <c r="G182" s="10"/>
      <c r="H182" s="4"/>
      <c r="I182" s="8" t="s">
        <v>457</v>
      </c>
      <c r="J182" s="11"/>
      <c r="K182" s="58"/>
    </row>
    <row r="183" spans="1:11" ht="63" x14ac:dyDescent="0.25">
      <c r="A183" s="54" t="s">
        <v>119</v>
      </c>
      <c r="B183" s="9" t="s">
        <v>802</v>
      </c>
      <c r="C183" s="55" t="s">
        <v>458</v>
      </c>
      <c r="D183" s="56"/>
      <c r="E183" s="8" t="s">
        <v>16</v>
      </c>
      <c r="F183" s="9"/>
      <c r="G183" s="10" t="s">
        <v>459</v>
      </c>
      <c r="H183" s="4"/>
      <c r="I183" s="8" t="s">
        <v>460</v>
      </c>
      <c r="J183" s="11"/>
      <c r="K183" s="58"/>
    </row>
    <row r="184" spans="1:11" ht="63" x14ac:dyDescent="0.25">
      <c r="A184" s="54" t="s">
        <v>111</v>
      </c>
      <c r="B184" s="9" t="s">
        <v>802</v>
      </c>
      <c r="C184" s="55" t="s">
        <v>461</v>
      </c>
      <c r="D184" s="56"/>
      <c r="E184" s="8" t="s">
        <v>16</v>
      </c>
      <c r="F184" s="9"/>
      <c r="G184" s="10"/>
      <c r="H184" s="4"/>
      <c r="I184" s="8" t="s">
        <v>462</v>
      </c>
      <c r="J184" s="11"/>
      <c r="K184" s="58"/>
    </row>
    <row r="185" spans="1:11" ht="31.5" x14ac:dyDescent="0.25">
      <c r="A185" s="54" t="s">
        <v>123</v>
      </c>
      <c r="B185" s="9" t="s">
        <v>802</v>
      </c>
      <c r="C185" s="55" t="s">
        <v>463</v>
      </c>
      <c r="D185" s="56" t="s">
        <v>369</v>
      </c>
      <c r="E185" s="8" t="s">
        <v>369</v>
      </c>
      <c r="F185" s="9"/>
      <c r="G185" s="10"/>
      <c r="H185" s="4"/>
      <c r="I185" s="8" t="s">
        <v>464</v>
      </c>
      <c r="J185" s="11"/>
      <c r="K185" s="58"/>
    </row>
    <row r="186" spans="1:11" ht="31.5" x14ac:dyDescent="0.25">
      <c r="A186" s="54" t="s">
        <v>140</v>
      </c>
      <c r="B186" s="9" t="s">
        <v>802</v>
      </c>
      <c r="C186" s="55" t="s">
        <v>465</v>
      </c>
      <c r="D186" s="56" t="s">
        <v>369</v>
      </c>
      <c r="E186" s="8" t="s">
        <v>369</v>
      </c>
      <c r="F186" s="9"/>
      <c r="G186" s="10"/>
      <c r="H186" s="4"/>
      <c r="I186" s="11"/>
      <c r="J186" s="11"/>
      <c r="K186" s="59"/>
    </row>
    <row r="187" spans="1:11" s="25" customFormat="1" ht="78.75" x14ac:dyDescent="0.25">
      <c r="A187" s="36" t="s">
        <v>529</v>
      </c>
      <c r="B187" s="9" t="s">
        <v>804</v>
      </c>
      <c r="C187" s="37" t="s">
        <v>530</v>
      </c>
      <c r="D187" s="38"/>
      <c r="E187" s="37" t="s">
        <v>531</v>
      </c>
      <c r="F187" s="37" t="s">
        <v>532</v>
      </c>
      <c r="G187" s="37" t="s">
        <v>532</v>
      </c>
      <c r="H187" s="39">
        <v>82.33</v>
      </c>
      <c r="I187" s="40">
        <v>42801</v>
      </c>
      <c r="J187" s="40">
        <v>42853</v>
      </c>
      <c r="K187" s="60">
        <v>67.48</v>
      </c>
    </row>
    <row r="188" spans="1:11" s="25" customFormat="1" ht="47.25" x14ac:dyDescent="0.25">
      <c r="A188" s="36" t="s">
        <v>533</v>
      </c>
      <c r="B188" s="9" t="s">
        <v>804</v>
      </c>
      <c r="C188" s="37" t="s">
        <v>534</v>
      </c>
      <c r="D188" s="38"/>
      <c r="E188" s="37" t="s">
        <v>531</v>
      </c>
      <c r="F188" s="37" t="s">
        <v>535</v>
      </c>
      <c r="G188" s="37" t="s">
        <v>536</v>
      </c>
      <c r="H188" s="39">
        <v>1145.45</v>
      </c>
      <c r="I188" s="40">
        <v>43003</v>
      </c>
      <c r="J188" s="40">
        <v>43018</v>
      </c>
      <c r="K188" s="60">
        <v>1260</v>
      </c>
    </row>
    <row r="189" spans="1:11" s="25" customFormat="1" ht="47.25" x14ac:dyDescent="0.25">
      <c r="A189" s="36" t="s">
        <v>537</v>
      </c>
      <c r="B189" s="9" t="s">
        <v>805</v>
      </c>
      <c r="C189" s="37" t="s">
        <v>538</v>
      </c>
      <c r="D189" s="38"/>
      <c r="E189" s="37" t="s">
        <v>539</v>
      </c>
      <c r="F189" s="37" t="s">
        <v>540</v>
      </c>
      <c r="G189" s="37" t="s">
        <v>540</v>
      </c>
      <c r="H189" s="39">
        <v>40</v>
      </c>
      <c r="I189" s="40">
        <v>42736</v>
      </c>
      <c r="J189" s="40">
        <v>42755</v>
      </c>
      <c r="K189" s="60">
        <v>40</v>
      </c>
    </row>
    <row r="190" spans="1:11" s="25" customFormat="1" ht="47.25" x14ac:dyDescent="0.25">
      <c r="A190" s="36" t="s">
        <v>541</v>
      </c>
      <c r="B190" s="9" t="s">
        <v>805</v>
      </c>
      <c r="C190" s="37" t="s">
        <v>542</v>
      </c>
      <c r="D190" s="38"/>
      <c r="E190" s="37" t="s">
        <v>539</v>
      </c>
      <c r="F190" s="37" t="s">
        <v>543</v>
      </c>
      <c r="G190" s="37" t="s">
        <v>544</v>
      </c>
      <c r="H190" s="39">
        <v>272.72000000000003</v>
      </c>
      <c r="I190" s="40">
        <v>42867</v>
      </c>
      <c r="J190" s="40">
        <v>42747</v>
      </c>
      <c r="K190" s="60">
        <v>272.72000000000003</v>
      </c>
    </row>
    <row r="191" spans="1:11" s="25" customFormat="1" ht="47.25" x14ac:dyDescent="0.25">
      <c r="A191" s="36" t="s">
        <v>545</v>
      </c>
      <c r="B191" s="9" t="s">
        <v>805</v>
      </c>
      <c r="C191" s="37" t="s">
        <v>546</v>
      </c>
      <c r="D191" s="38"/>
      <c r="E191" s="37" t="s">
        <v>539</v>
      </c>
      <c r="F191" s="37" t="s">
        <v>547</v>
      </c>
      <c r="G191" s="37" t="s">
        <v>548</v>
      </c>
      <c r="H191" s="41">
        <v>3570</v>
      </c>
      <c r="I191" s="40">
        <v>42736</v>
      </c>
      <c r="J191" s="40">
        <v>43100</v>
      </c>
      <c r="K191" s="60">
        <v>3570</v>
      </c>
    </row>
    <row r="192" spans="1:11" s="25" customFormat="1" ht="47.25" x14ac:dyDescent="0.25">
      <c r="A192" s="36" t="s">
        <v>549</v>
      </c>
      <c r="B192" s="9" t="s">
        <v>805</v>
      </c>
      <c r="C192" s="37" t="s">
        <v>538</v>
      </c>
      <c r="D192" s="38"/>
      <c r="E192" s="37" t="s">
        <v>539</v>
      </c>
      <c r="F192" s="37" t="s">
        <v>540</v>
      </c>
      <c r="G192" s="37" t="s">
        <v>540</v>
      </c>
      <c r="H192" s="39">
        <v>500</v>
      </c>
      <c r="I192" s="40">
        <v>42856</v>
      </c>
      <c r="J192" s="40">
        <v>43100</v>
      </c>
      <c r="K192" s="60">
        <v>500</v>
      </c>
    </row>
    <row r="193" spans="1:11" s="25" customFormat="1" ht="47.25" x14ac:dyDescent="0.25">
      <c r="A193" s="36" t="s">
        <v>550</v>
      </c>
      <c r="B193" s="9" t="s">
        <v>805</v>
      </c>
      <c r="C193" s="37" t="s">
        <v>551</v>
      </c>
      <c r="D193" s="38"/>
      <c r="E193" s="37" t="s">
        <v>539</v>
      </c>
      <c r="F193" s="37" t="s">
        <v>552</v>
      </c>
      <c r="G193" s="37" t="s">
        <v>552</v>
      </c>
      <c r="H193" s="39">
        <v>160</v>
      </c>
      <c r="I193" s="40">
        <v>43040</v>
      </c>
      <c r="J193" s="40">
        <v>43045</v>
      </c>
      <c r="K193" s="60">
        <v>160</v>
      </c>
    </row>
    <row r="194" spans="1:11" s="25" customFormat="1" ht="47.25" x14ac:dyDescent="0.25">
      <c r="A194" s="36" t="s">
        <v>553</v>
      </c>
      <c r="B194" s="9" t="s">
        <v>805</v>
      </c>
      <c r="C194" s="37" t="s">
        <v>538</v>
      </c>
      <c r="D194" s="38"/>
      <c r="E194" s="37" t="s">
        <v>539</v>
      </c>
      <c r="F194" s="37" t="s">
        <v>540</v>
      </c>
      <c r="G194" s="37" t="s">
        <v>540</v>
      </c>
      <c r="H194" s="39">
        <v>160</v>
      </c>
      <c r="I194" s="40">
        <v>43009</v>
      </c>
      <c r="J194" s="40">
        <v>43100</v>
      </c>
      <c r="K194" s="60">
        <v>160</v>
      </c>
    </row>
    <row r="195" spans="1:11" s="25" customFormat="1" ht="110.25" x14ac:dyDescent="0.25">
      <c r="A195" s="36" t="s">
        <v>554</v>
      </c>
      <c r="B195" s="9" t="s">
        <v>806</v>
      </c>
      <c r="C195" s="37" t="s">
        <v>555</v>
      </c>
      <c r="D195" s="38"/>
      <c r="E195" s="37" t="s">
        <v>556</v>
      </c>
      <c r="F195" s="37" t="s">
        <v>557</v>
      </c>
      <c r="G195" s="37" t="s">
        <v>558</v>
      </c>
      <c r="H195" s="39">
        <v>1200</v>
      </c>
      <c r="I195" s="40">
        <v>42856</v>
      </c>
      <c r="J195" s="40">
        <v>43069</v>
      </c>
      <c r="K195" s="60">
        <v>741.67</v>
      </c>
    </row>
    <row r="196" spans="1:11" s="25" customFormat="1" ht="94.5" x14ac:dyDescent="0.25">
      <c r="A196" s="36" t="s">
        <v>559</v>
      </c>
      <c r="B196" s="9" t="s">
        <v>807</v>
      </c>
      <c r="C196" s="37" t="s">
        <v>560</v>
      </c>
      <c r="D196" s="38"/>
      <c r="E196" s="37" t="s">
        <v>561</v>
      </c>
      <c r="F196" s="37" t="s">
        <v>562</v>
      </c>
      <c r="G196" s="37" t="s">
        <v>562</v>
      </c>
      <c r="H196" s="42">
        <v>45.45</v>
      </c>
      <c r="I196" s="40">
        <v>43102</v>
      </c>
      <c r="J196" s="40">
        <v>43102</v>
      </c>
      <c r="K196" s="60">
        <v>45.45</v>
      </c>
    </row>
    <row r="197" spans="1:11" s="25" customFormat="1" ht="94.5" x14ac:dyDescent="0.25">
      <c r="A197" s="36" t="s">
        <v>563</v>
      </c>
      <c r="B197" s="9" t="s">
        <v>807</v>
      </c>
      <c r="C197" s="37" t="s">
        <v>564</v>
      </c>
      <c r="D197" s="38"/>
      <c r="E197" s="37" t="s">
        <v>565</v>
      </c>
      <c r="F197" s="37" t="s">
        <v>566</v>
      </c>
      <c r="G197" s="37" t="s">
        <v>566</v>
      </c>
      <c r="H197" s="42">
        <v>1020</v>
      </c>
      <c r="I197" s="40">
        <v>42817</v>
      </c>
      <c r="J197" s="40">
        <v>42817</v>
      </c>
      <c r="K197" s="60">
        <v>1020</v>
      </c>
    </row>
    <row r="198" spans="1:11" s="25" customFormat="1" ht="94.5" x14ac:dyDescent="0.25">
      <c r="A198" s="36" t="s">
        <v>567</v>
      </c>
      <c r="B198" s="9" t="s">
        <v>807</v>
      </c>
      <c r="C198" s="37" t="s">
        <v>568</v>
      </c>
      <c r="D198" s="38"/>
      <c r="E198" s="37" t="s">
        <v>561</v>
      </c>
      <c r="F198" s="37" t="s">
        <v>566</v>
      </c>
      <c r="G198" s="37" t="s">
        <v>566</v>
      </c>
      <c r="H198" s="42">
        <v>1080</v>
      </c>
      <c r="I198" s="40">
        <v>42859</v>
      </c>
      <c r="J198" s="40">
        <v>42859</v>
      </c>
      <c r="K198" s="60">
        <v>1080</v>
      </c>
    </row>
    <row r="199" spans="1:11" s="25" customFormat="1" ht="94.5" x14ac:dyDescent="0.25">
      <c r="A199" s="36" t="s">
        <v>569</v>
      </c>
      <c r="B199" s="9" t="s">
        <v>807</v>
      </c>
      <c r="C199" s="37" t="s">
        <v>570</v>
      </c>
      <c r="D199" s="38"/>
      <c r="E199" s="37" t="s">
        <v>571</v>
      </c>
      <c r="F199" s="37" t="s">
        <v>572</v>
      </c>
      <c r="G199" s="37" t="s">
        <v>572</v>
      </c>
      <c r="H199" s="42">
        <v>693</v>
      </c>
      <c r="I199" s="40">
        <v>42877</v>
      </c>
      <c r="J199" s="40">
        <v>42877</v>
      </c>
      <c r="K199" s="60">
        <v>693</v>
      </c>
    </row>
    <row r="200" spans="1:11" s="25" customFormat="1" ht="94.5" x14ac:dyDescent="0.25">
      <c r="A200" s="36" t="s">
        <v>573</v>
      </c>
      <c r="B200" s="9" t="s">
        <v>807</v>
      </c>
      <c r="C200" s="37" t="s">
        <v>574</v>
      </c>
      <c r="D200" s="38"/>
      <c r="E200" s="37" t="s">
        <v>575</v>
      </c>
      <c r="F200" s="37" t="s">
        <v>576</v>
      </c>
      <c r="G200" s="37" t="s">
        <v>577</v>
      </c>
      <c r="H200" s="42">
        <v>673.2</v>
      </c>
      <c r="I200" s="40">
        <v>42879</v>
      </c>
      <c r="J200" s="40">
        <v>42893</v>
      </c>
      <c r="K200" s="60">
        <v>673.2</v>
      </c>
    </row>
    <row r="201" spans="1:11" s="25" customFormat="1" ht="94.5" x14ac:dyDescent="0.25">
      <c r="A201" s="36" t="s">
        <v>578</v>
      </c>
      <c r="B201" s="9" t="s">
        <v>807</v>
      </c>
      <c r="C201" s="37" t="s">
        <v>579</v>
      </c>
      <c r="D201" s="38"/>
      <c r="E201" s="37" t="s">
        <v>561</v>
      </c>
      <c r="F201" s="37" t="s">
        <v>566</v>
      </c>
      <c r="G201" s="37" t="s">
        <v>566</v>
      </c>
      <c r="H201" s="42">
        <v>960</v>
      </c>
      <c r="I201" s="40">
        <v>43013</v>
      </c>
      <c r="J201" s="40">
        <v>43013</v>
      </c>
      <c r="K201" s="60">
        <v>960</v>
      </c>
    </row>
    <row r="202" spans="1:11" s="25" customFormat="1" ht="94.5" x14ac:dyDescent="0.25">
      <c r="A202" s="36" t="s">
        <v>580</v>
      </c>
      <c r="B202" s="9" t="s">
        <v>807</v>
      </c>
      <c r="C202" s="37" t="s">
        <v>560</v>
      </c>
      <c r="D202" s="38"/>
      <c r="E202" s="37" t="s">
        <v>561</v>
      </c>
      <c r="F202" s="37" t="s">
        <v>581</v>
      </c>
      <c r="G202" s="37" t="s">
        <v>581</v>
      </c>
      <c r="H202" s="42">
        <v>27.27</v>
      </c>
      <c r="I202" s="40">
        <v>43060</v>
      </c>
      <c r="J202" s="40">
        <v>43060</v>
      </c>
      <c r="K202" s="60">
        <v>27.27</v>
      </c>
    </row>
    <row r="203" spans="1:11" s="25" customFormat="1" ht="47.25" x14ac:dyDescent="0.25">
      <c r="A203" s="36" t="s">
        <v>582</v>
      </c>
      <c r="B203" s="9" t="s">
        <v>808</v>
      </c>
      <c r="C203" s="37" t="s">
        <v>583</v>
      </c>
      <c r="D203" s="38"/>
      <c r="E203" s="37" t="s">
        <v>584</v>
      </c>
      <c r="F203" s="37" t="s">
        <v>585</v>
      </c>
      <c r="G203" s="37" t="s">
        <v>586</v>
      </c>
      <c r="H203" s="42">
        <v>531.91999999999996</v>
      </c>
      <c r="I203" s="40">
        <v>42860</v>
      </c>
      <c r="J203" s="40">
        <v>42898</v>
      </c>
      <c r="K203" s="60">
        <v>436</v>
      </c>
    </row>
    <row r="204" spans="1:11" s="25" customFormat="1" ht="47.25" x14ac:dyDescent="0.25">
      <c r="A204" s="36" t="s">
        <v>587</v>
      </c>
      <c r="B204" s="9" t="s">
        <v>809</v>
      </c>
      <c r="C204" s="37" t="s">
        <v>588</v>
      </c>
      <c r="D204" s="38"/>
      <c r="E204" s="37" t="s">
        <v>539</v>
      </c>
      <c r="F204" s="37"/>
      <c r="G204" s="37" t="s">
        <v>589</v>
      </c>
      <c r="H204" s="39"/>
      <c r="I204" s="39"/>
      <c r="J204" s="39"/>
      <c r="K204" s="60">
        <v>210</v>
      </c>
    </row>
    <row r="205" spans="1:11" s="25" customFormat="1" ht="63" x14ac:dyDescent="0.25">
      <c r="A205" s="36" t="s">
        <v>590</v>
      </c>
      <c r="B205" s="9" t="s">
        <v>809</v>
      </c>
      <c r="C205" s="37" t="s">
        <v>591</v>
      </c>
      <c r="D205" s="38"/>
      <c r="E205" s="37" t="s">
        <v>539</v>
      </c>
      <c r="F205" s="37"/>
      <c r="G205" s="37" t="s">
        <v>592</v>
      </c>
      <c r="H205" s="39"/>
      <c r="I205" s="39"/>
      <c r="J205" s="40">
        <v>42871</v>
      </c>
      <c r="K205" s="60">
        <v>36.6</v>
      </c>
    </row>
    <row r="206" spans="1:11" s="25" customFormat="1" ht="63" x14ac:dyDescent="0.25">
      <c r="A206" s="36" t="s">
        <v>593</v>
      </c>
      <c r="B206" s="9" t="s">
        <v>809</v>
      </c>
      <c r="C206" s="37" t="s">
        <v>594</v>
      </c>
      <c r="D206" s="38"/>
      <c r="E206" s="37" t="s">
        <v>539</v>
      </c>
      <c r="F206" s="37"/>
      <c r="G206" s="37" t="s">
        <v>592</v>
      </c>
      <c r="H206" s="39"/>
      <c r="I206" s="39"/>
      <c r="J206" s="40">
        <v>42755</v>
      </c>
      <c r="K206" s="60">
        <v>146.4</v>
      </c>
    </row>
    <row r="207" spans="1:11" s="25" customFormat="1" ht="63" x14ac:dyDescent="0.25">
      <c r="A207" s="36" t="s">
        <v>595</v>
      </c>
      <c r="B207" s="9" t="s">
        <v>809</v>
      </c>
      <c r="C207" s="37" t="s">
        <v>596</v>
      </c>
      <c r="D207" s="38"/>
      <c r="E207" s="37" t="s">
        <v>539</v>
      </c>
      <c r="F207" s="37"/>
      <c r="G207" s="37" t="s">
        <v>597</v>
      </c>
      <c r="H207" s="39"/>
      <c r="I207" s="39"/>
      <c r="J207" s="40">
        <v>42755</v>
      </c>
      <c r="K207" s="60">
        <v>150</v>
      </c>
    </row>
    <row r="208" spans="1:11" s="25" customFormat="1" ht="47.25" x14ac:dyDescent="0.25">
      <c r="A208" s="36" t="s">
        <v>598</v>
      </c>
      <c r="B208" s="9" t="s">
        <v>809</v>
      </c>
      <c r="C208" s="37" t="s">
        <v>599</v>
      </c>
      <c r="D208" s="38"/>
      <c r="E208" s="37" t="s">
        <v>539</v>
      </c>
      <c r="F208" s="37"/>
      <c r="G208" s="37" t="s">
        <v>589</v>
      </c>
      <c r="H208" s="39"/>
      <c r="I208" s="39"/>
      <c r="J208" s="40">
        <v>42776</v>
      </c>
      <c r="K208" s="60">
        <v>150</v>
      </c>
    </row>
    <row r="209" spans="1:11" s="25" customFormat="1" ht="63" x14ac:dyDescent="0.25">
      <c r="A209" s="36" t="s">
        <v>600</v>
      </c>
      <c r="B209" s="9" t="s">
        <v>809</v>
      </c>
      <c r="C209" s="37" t="s">
        <v>601</v>
      </c>
      <c r="D209" s="38"/>
      <c r="E209" s="37" t="s">
        <v>539</v>
      </c>
      <c r="F209" s="37"/>
      <c r="G209" s="37" t="s">
        <v>597</v>
      </c>
      <c r="H209" s="39"/>
      <c r="I209" s="39"/>
      <c r="J209" s="40">
        <v>42788</v>
      </c>
      <c r="K209" s="60">
        <v>450</v>
      </c>
    </row>
    <row r="210" spans="1:11" s="25" customFormat="1" ht="63" x14ac:dyDescent="0.25">
      <c r="A210" s="36" t="s">
        <v>602</v>
      </c>
      <c r="B210" s="9" t="s">
        <v>809</v>
      </c>
      <c r="C210" s="37" t="s">
        <v>603</v>
      </c>
      <c r="D210" s="38"/>
      <c r="E210" s="37" t="s">
        <v>539</v>
      </c>
      <c r="F210" s="37"/>
      <c r="G210" s="37" t="s">
        <v>604</v>
      </c>
      <c r="H210" s="39"/>
      <c r="I210" s="39"/>
      <c r="J210" s="39"/>
      <c r="K210" s="60">
        <v>150</v>
      </c>
    </row>
    <row r="211" spans="1:11" s="25" customFormat="1" ht="63" x14ac:dyDescent="0.25">
      <c r="A211" s="36" t="s">
        <v>605</v>
      </c>
      <c r="B211" s="9" t="s">
        <v>809</v>
      </c>
      <c r="C211" s="37" t="s">
        <v>606</v>
      </c>
      <c r="D211" s="38"/>
      <c r="E211" s="37" t="s">
        <v>539</v>
      </c>
      <c r="F211" s="43"/>
      <c r="G211" s="37" t="s">
        <v>604</v>
      </c>
      <c r="H211" s="39"/>
      <c r="I211" s="39"/>
      <c r="J211" s="39"/>
      <c r="K211" s="60">
        <v>450</v>
      </c>
    </row>
    <row r="212" spans="1:11" s="25" customFormat="1" ht="63" x14ac:dyDescent="0.25">
      <c r="A212" s="36" t="s">
        <v>607</v>
      </c>
      <c r="B212" s="9" t="s">
        <v>809</v>
      </c>
      <c r="C212" s="37" t="s">
        <v>608</v>
      </c>
      <c r="D212" s="38"/>
      <c r="E212" s="37" t="s">
        <v>539</v>
      </c>
      <c r="F212" s="37"/>
      <c r="G212" s="37" t="s">
        <v>592</v>
      </c>
      <c r="H212" s="39"/>
      <c r="I212" s="39"/>
      <c r="J212" s="39"/>
      <c r="K212" s="60">
        <v>198.49</v>
      </c>
    </row>
    <row r="213" spans="1:11" s="25" customFormat="1" ht="47.25" x14ac:dyDescent="0.25">
      <c r="A213" s="36" t="s">
        <v>609</v>
      </c>
      <c r="B213" s="9" t="s">
        <v>809</v>
      </c>
      <c r="C213" s="37" t="s">
        <v>610</v>
      </c>
      <c r="D213" s="38"/>
      <c r="E213" s="37" t="s">
        <v>539</v>
      </c>
      <c r="F213" s="37"/>
      <c r="G213" s="37" t="s">
        <v>589</v>
      </c>
      <c r="H213" s="39"/>
      <c r="I213" s="39"/>
      <c r="J213" s="40">
        <v>43021</v>
      </c>
      <c r="K213" s="60">
        <v>210</v>
      </c>
    </row>
    <row r="214" spans="1:11" s="25" customFormat="1" ht="78.75" x14ac:dyDescent="0.25">
      <c r="A214" s="36" t="s">
        <v>611</v>
      </c>
      <c r="B214" s="9" t="s">
        <v>809</v>
      </c>
      <c r="C214" s="37" t="s">
        <v>612</v>
      </c>
      <c r="D214" s="38"/>
      <c r="E214" s="37" t="s">
        <v>539</v>
      </c>
      <c r="F214" s="37"/>
      <c r="G214" s="37" t="s">
        <v>613</v>
      </c>
      <c r="H214" s="39"/>
      <c r="I214" s="39"/>
      <c r="J214" s="40">
        <v>43022</v>
      </c>
      <c r="K214" s="60">
        <v>1342</v>
      </c>
    </row>
    <row r="215" spans="1:11" s="25" customFormat="1" ht="47.25" x14ac:dyDescent="0.25">
      <c r="A215" s="36" t="s">
        <v>614</v>
      </c>
      <c r="B215" s="9" t="s">
        <v>809</v>
      </c>
      <c r="C215" s="37" t="s">
        <v>615</v>
      </c>
      <c r="D215" s="38"/>
      <c r="E215" s="37" t="s">
        <v>539</v>
      </c>
      <c r="F215" s="37"/>
      <c r="G215" s="37" t="s">
        <v>589</v>
      </c>
      <c r="H215" s="39"/>
      <c r="I215" s="39"/>
      <c r="J215" s="40">
        <v>43036</v>
      </c>
      <c r="K215" s="60">
        <v>210</v>
      </c>
    </row>
    <row r="216" spans="1:11" s="25" customFormat="1" ht="47.25" x14ac:dyDescent="0.25">
      <c r="A216" s="36" t="s">
        <v>616</v>
      </c>
      <c r="B216" s="9" t="s">
        <v>809</v>
      </c>
      <c r="C216" s="37" t="s">
        <v>617</v>
      </c>
      <c r="D216" s="38"/>
      <c r="E216" s="37" t="s">
        <v>539</v>
      </c>
      <c r="F216" s="37"/>
      <c r="G216" s="37" t="s">
        <v>618</v>
      </c>
      <c r="H216" s="39"/>
      <c r="I216" s="39"/>
      <c r="J216" s="40">
        <v>43036</v>
      </c>
      <c r="K216" s="60">
        <v>100</v>
      </c>
    </row>
    <row r="217" spans="1:11" s="25" customFormat="1" ht="47.25" x14ac:dyDescent="0.25">
      <c r="A217" s="36" t="s">
        <v>619</v>
      </c>
      <c r="B217" s="9" t="s">
        <v>810</v>
      </c>
      <c r="C217" s="37" t="s">
        <v>620</v>
      </c>
      <c r="D217" s="38"/>
      <c r="E217" s="37" t="s">
        <v>584</v>
      </c>
      <c r="F217" s="37" t="s">
        <v>621</v>
      </c>
      <c r="G217" s="37" t="s">
        <v>622</v>
      </c>
      <c r="H217" s="44">
        <v>1055</v>
      </c>
      <c r="I217" s="40">
        <v>42388</v>
      </c>
      <c r="J217" s="40">
        <v>42908</v>
      </c>
      <c r="K217" s="60">
        <v>1055</v>
      </c>
    </row>
    <row r="218" spans="1:11" s="25" customFormat="1" ht="47.25" x14ac:dyDescent="0.25">
      <c r="A218" s="36" t="s">
        <v>623</v>
      </c>
      <c r="B218" s="9" t="s">
        <v>810</v>
      </c>
      <c r="C218" s="37" t="s">
        <v>624</v>
      </c>
      <c r="D218" s="38"/>
      <c r="E218" s="37" t="s">
        <v>584</v>
      </c>
      <c r="F218" s="37" t="s">
        <v>625</v>
      </c>
      <c r="G218" s="37" t="s">
        <v>626</v>
      </c>
      <c r="H218" s="39">
        <v>360</v>
      </c>
      <c r="I218" s="39"/>
      <c r="J218" s="39"/>
      <c r="K218" s="60">
        <v>360</v>
      </c>
    </row>
    <row r="219" spans="1:11" s="25" customFormat="1" ht="63" x14ac:dyDescent="0.25">
      <c r="A219" s="36" t="s">
        <v>627</v>
      </c>
      <c r="B219" s="9" t="s">
        <v>810</v>
      </c>
      <c r="C219" s="37" t="s">
        <v>628</v>
      </c>
      <c r="D219" s="38"/>
      <c r="E219" s="37" t="s">
        <v>584</v>
      </c>
      <c r="F219" s="45" t="s">
        <v>825</v>
      </c>
      <c r="G219" s="37" t="s">
        <v>629</v>
      </c>
      <c r="H219" s="42">
        <v>1500</v>
      </c>
      <c r="I219" s="39"/>
      <c r="J219" s="39"/>
      <c r="K219" s="60">
        <v>1500</v>
      </c>
    </row>
    <row r="220" spans="1:11" s="25" customFormat="1" ht="47.25" x14ac:dyDescent="0.25">
      <c r="A220" s="36" t="s">
        <v>630</v>
      </c>
      <c r="B220" s="9" t="s">
        <v>810</v>
      </c>
      <c r="C220" s="37" t="s">
        <v>631</v>
      </c>
      <c r="D220" s="38"/>
      <c r="E220" s="37" t="s">
        <v>584</v>
      </c>
      <c r="F220" s="37" t="s">
        <v>632</v>
      </c>
      <c r="G220" s="37" t="s">
        <v>633</v>
      </c>
      <c r="H220" s="44">
        <v>225</v>
      </c>
      <c r="I220" s="39"/>
      <c r="J220" s="39"/>
      <c r="K220" s="60">
        <v>225</v>
      </c>
    </row>
    <row r="221" spans="1:11" s="25" customFormat="1" ht="47.25" x14ac:dyDescent="0.25">
      <c r="A221" s="36" t="s">
        <v>634</v>
      </c>
      <c r="B221" s="9" t="s">
        <v>810</v>
      </c>
      <c r="C221" s="37" t="s">
        <v>635</v>
      </c>
      <c r="D221" s="38"/>
      <c r="E221" s="37"/>
      <c r="F221" s="37" t="s">
        <v>636</v>
      </c>
      <c r="G221" s="37" t="s">
        <v>636</v>
      </c>
      <c r="H221" s="39">
        <v>368</v>
      </c>
      <c r="I221" s="39"/>
      <c r="J221" s="39"/>
      <c r="K221" s="60">
        <v>368</v>
      </c>
    </row>
    <row r="222" spans="1:11" s="25" customFormat="1" ht="141.75" x14ac:dyDescent="0.25">
      <c r="A222" s="36" t="s">
        <v>637</v>
      </c>
      <c r="B222" s="9" t="s">
        <v>811</v>
      </c>
      <c r="C222" s="37" t="s">
        <v>638</v>
      </c>
      <c r="D222" s="38"/>
      <c r="E222" s="37" t="s">
        <v>639</v>
      </c>
      <c r="F222" s="37" t="s">
        <v>640</v>
      </c>
      <c r="G222" s="37" t="s">
        <v>641</v>
      </c>
      <c r="H222" s="41">
        <v>6000</v>
      </c>
      <c r="I222" s="40">
        <v>43009</v>
      </c>
      <c r="J222" s="40">
        <v>43250</v>
      </c>
      <c r="K222" s="60">
        <v>6000</v>
      </c>
    </row>
    <row r="223" spans="1:11" s="25" customFormat="1" ht="141.75" x14ac:dyDescent="0.25">
      <c r="A223" s="36"/>
      <c r="B223" s="9" t="s">
        <v>811</v>
      </c>
      <c r="C223" s="37" t="s">
        <v>642</v>
      </c>
      <c r="D223" s="38"/>
      <c r="E223" s="37" t="s">
        <v>639</v>
      </c>
      <c r="F223" s="37" t="s">
        <v>643</v>
      </c>
      <c r="G223" s="37" t="s">
        <v>644</v>
      </c>
      <c r="H223" s="39" t="s">
        <v>645</v>
      </c>
      <c r="I223" s="40">
        <v>43055</v>
      </c>
      <c r="J223" s="40">
        <v>43059</v>
      </c>
      <c r="K223" s="60">
        <v>626.36</v>
      </c>
    </row>
    <row r="224" spans="1:11" s="25" customFormat="1" ht="47.25" x14ac:dyDescent="0.25">
      <c r="A224" s="36" t="s">
        <v>646</v>
      </c>
      <c r="B224" s="9" t="s">
        <v>812</v>
      </c>
      <c r="C224" s="37" t="s">
        <v>647</v>
      </c>
      <c r="D224" s="38"/>
      <c r="E224" s="37" t="s">
        <v>539</v>
      </c>
      <c r="F224" s="37" t="s">
        <v>648</v>
      </c>
      <c r="G224" s="37" t="s">
        <v>829</v>
      </c>
      <c r="H224" s="42">
        <v>80</v>
      </c>
      <c r="I224" s="40">
        <v>42791</v>
      </c>
      <c r="J224" s="40">
        <v>42791</v>
      </c>
      <c r="K224" s="60">
        <v>65.569999999999993</v>
      </c>
    </row>
    <row r="225" spans="1:11" s="25" customFormat="1" ht="47.25" x14ac:dyDescent="0.25">
      <c r="A225" s="36" t="s">
        <v>649</v>
      </c>
      <c r="B225" s="9" t="s">
        <v>812</v>
      </c>
      <c r="C225" s="37" t="s">
        <v>650</v>
      </c>
      <c r="D225" s="38"/>
      <c r="E225" s="37" t="s">
        <v>539</v>
      </c>
      <c r="F225" s="37" t="s">
        <v>651</v>
      </c>
      <c r="G225" s="37" t="s">
        <v>652</v>
      </c>
      <c r="H225" s="42">
        <v>1000</v>
      </c>
      <c r="I225" s="40">
        <v>42748</v>
      </c>
      <c r="J225" s="40">
        <v>43100</v>
      </c>
      <c r="K225" s="60">
        <v>1200</v>
      </c>
    </row>
    <row r="226" spans="1:11" s="25" customFormat="1" ht="47.25" x14ac:dyDescent="0.25">
      <c r="A226" s="36" t="s">
        <v>653</v>
      </c>
      <c r="B226" s="9" t="s">
        <v>812</v>
      </c>
      <c r="C226" s="37" t="s">
        <v>654</v>
      </c>
      <c r="D226" s="38"/>
      <c r="E226" s="37" t="s">
        <v>539</v>
      </c>
      <c r="F226" s="37" t="s">
        <v>655</v>
      </c>
      <c r="G226" s="37" t="s">
        <v>830</v>
      </c>
      <c r="H226" s="42">
        <v>800</v>
      </c>
      <c r="I226" s="40">
        <v>42913</v>
      </c>
      <c r="J226" s="40">
        <v>42947</v>
      </c>
      <c r="K226" s="60">
        <v>549.04</v>
      </c>
    </row>
    <row r="227" spans="1:11" s="25" customFormat="1" ht="47.25" x14ac:dyDescent="0.25">
      <c r="A227" s="36" t="s">
        <v>656</v>
      </c>
      <c r="B227" s="9" t="s">
        <v>812</v>
      </c>
      <c r="C227" s="37" t="s">
        <v>657</v>
      </c>
      <c r="D227" s="38"/>
      <c r="E227" s="37" t="s">
        <v>539</v>
      </c>
      <c r="F227" s="37" t="s">
        <v>658</v>
      </c>
      <c r="G227" s="37" t="s">
        <v>831</v>
      </c>
      <c r="H227" s="42">
        <v>200</v>
      </c>
      <c r="I227" s="40">
        <v>42793</v>
      </c>
      <c r="J227" s="39"/>
      <c r="K227" s="60">
        <v>76.25</v>
      </c>
    </row>
    <row r="228" spans="1:11" s="25" customFormat="1" ht="47.25" x14ac:dyDescent="0.25">
      <c r="A228" s="36" t="s">
        <v>659</v>
      </c>
      <c r="B228" s="9" t="s">
        <v>812</v>
      </c>
      <c r="C228" s="37" t="s">
        <v>660</v>
      </c>
      <c r="D228" s="38"/>
      <c r="E228" s="37" t="s">
        <v>539</v>
      </c>
      <c r="F228" s="37" t="s">
        <v>661</v>
      </c>
      <c r="G228" s="37" t="s">
        <v>832</v>
      </c>
      <c r="H228" s="42">
        <v>200</v>
      </c>
      <c r="I228" s="40">
        <v>42793</v>
      </c>
      <c r="J228" s="39"/>
      <c r="K228" s="60">
        <v>195</v>
      </c>
    </row>
    <row r="229" spans="1:11" s="25" customFormat="1" ht="47.25" x14ac:dyDescent="0.25">
      <c r="A229" s="36" t="s">
        <v>662</v>
      </c>
      <c r="B229" s="9" t="s">
        <v>812</v>
      </c>
      <c r="C229" s="37" t="s">
        <v>663</v>
      </c>
      <c r="D229" s="38"/>
      <c r="E229" s="37" t="s">
        <v>664</v>
      </c>
      <c r="F229" s="37" t="s">
        <v>665</v>
      </c>
      <c r="G229" s="37" t="s">
        <v>833</v>
      </c>
      <c r="H229" s="44">
        <v>980</v>
      </c>
      <c r="I229" s="40">
        <v>42796</v>
      </c>
      <c r="J229" s="40">
        <v>42815</v>
      </c>
      <c r="K229" s="60">
        <v>886.36</v>
      </c>
    </row>
    <row r="230" spans="1:11" s="25" customFormat="1" ht="141.75" x14ac:dyDescent="0.25">
      <c r="A230" s="36" t="s">
        <v>666</v>
      </c>
      <c r="B230" s="9" t="s">
        <v>813</v>
      </c>
      <c r="C230" s="37" t="s">
        <v>667</v>
      </c>
      <c r="D230" s="38"/>
      <c r="E230" s="37" t="s">
        <v>668</v>
      </c>
      <c r="F230" s="45" t="s">
        <v>821</v>
      </c>
      <c r="G230" s="37" t="s">
        <v>822</v>
      </c>
      <c r="H230" s="46">
        <v>7800</v>
      </c>
      <c r="I230" s="39"/>
      <c r="J230" s="39"/>
      <c r="K230" s="60">
        <v>7800</v>
      </c>
    </row>
    <row r="231" spans="1:11" s="25" customFormat="1" ht="126" x14ac:dyDescent="0.25">
      <c r="A231" s="36" t="s">
        <v>669</v>
      </c>
      <c r="B231" s="9" t="s">
        <v>813</v>
      </c>
      <c r="C231" s="37" t="s">
        <v>670</v>
      </c>
      <c r="D231" s="38"/>
      <c r="E231" s="37" t="s">
        <v>668</v>
      </c>
      <c r="F231" s="45" t="s">
        <v>823</v>
      </c>
      <c r="G231" s="37" t="s">
        <v>824</v>
      </c>
      <c r="H231" s="41">
        <v>2288.62</v>
      </c>
      <c r="I231" s="39"/>
      <c r="J231" s="39"/>
      <c r="K231" s="60">
        <v>2288.62</v>
      </c>
    </row>
    <row r="232" spans="1:11" s="25" customFormat="1" ht="47.25" x14ac:dyDescent="0.25">
      <c r="A232" s="36" t="s">
        <v>671</v>
      </c>
      <c r="B232" s="9" t="s">
        <v>814</v>
      </c>
      <c r="C232" s="37" t="s">
        <v>672</v>
      </c>
      <c r="D232" s="38"/>
      <c r="E232" s="37" t="s">
        <v>584</v>
      </c>
      <c r="F232" s="37" t="s">
        <v>673</v>
      </c>
      <c r="G232" s="37" t="s">
        <v>673</v>
      </c>
      <c r="H232" s="39">
        <v>30</v>
      </c>
      <c r="I232" s="40">
        <v>42766</v>
      </c>
      <c r="J232" s="40">
        <v>42766</v>
      </c>
      <c r="K232" s="60">
        <v>27.27</v>
      </c>
    </row>
    <row r="233" spans="1:11" s="25" customFormat="1" ht="47.25" x14ac:dyDescent="0.25">
      <c r="A233" s="36" t="s">
        <v>674</v>
      </c>
      <c r="B233" s="9" t="s">
        <v>814</v>
      </c>
      <c r="C233" s="37" t="s">
        <v>675</v>
      </c>
      <c r="D233" s="38"/>
      <c r="E233" s="37" t="s">
        <v>584</v>
      </c>
      <c r="F233" s="37" t="s">
        <v>676</v>
      </c>
      <c r="G233" s="37" t="s">
        <v>676</v>
      </c>
      <c r="H233" s="39">
        <v>280</v>
      </c>
      <c r="I233" s="40">
        <v>42846</v>
      </c>
      <c r="J233" s="40">
        <v>42847</v>
      </c>
      <c r="K233" s="60">
        <v>280</v>
      </c>
    </row>
    <row r="234" spans="1:11" s="25" customFormat="1" ht="63" x14ac:dyDescent="0.25">
      <c r="A234" s="36" t="s">
        <v>677</v>
      </c>
      <c r="B234" s="9" t="s">
        <v>814</v>
      </c>
      <c r="C234" s="37" t="s">
        <v>678</v>
      </c>
      <c r="D234" s="38"/>
      <c r="E234" s="37" t="s">
        <v>584</v>
      </c>
      <c r="F234" s="37" t="s">
        <v>679</v>
      </c>
      <c r="G234" s="37" t="s">
        <v>679</v>
      </c>
      <c r="H234" s="39">
        <v>280</v>
      </c>
      <c r="I234" s="40">
        <v>42851</v>
      </c>
      <c r="J234" s="40">
        <v>42851</v>
      </c>
      <c r="K234" s="60">
        <v>280</v>
      </c>
    </row>
    <row r="235" spans="1:11" s="25" customFormat="1" ht="63" x14ac:dyDescent="0.25">
      <c r="A235" s="36" t="s">
        <v>680</v>
      </c>
      <c r="B235" s="9" t="s">
        <v>814</v>
      </c>
      <c r="C235" s="37" t="s">
        <v>678</v>
      </c>
      <c r="D235" s="38"/>
      <c r="E235" s="37" t="s">
        <v>584</v>
      </c>
      <c r="F235" s="37" t="s">
        <v>826</v>
      </c>
      <c r="G235" s="37" t="s">
        <v>681</v>
      </c>
      <c r="H235" s="39">
        <v>240</v>
      </c>
      <c r="I235" s="40">
        <v>42867</v>
      </c>
      <c r="J235" s="40">
        <v>42867</v>
      </c>
      <c r="K235" s="60">
        <v>240</v>
      </c>
    </row>
    <row r="236" spans="1:11" s="25" customFormat="1" ht="110.25" x14ac:dyDescent="0.25">
      <c r="A236" s="36" t="s">
        <v>682</v>
      </c>
      <c r="B236" s="9" t="s">
        <v>814</v>
      </c>
      <c r="C236" s="37" t="s">
        <v>683</v>
      </c>
      <c r="D236" s="38"/>
      <c r="E236" s="37" t="s">
        <v>584</v>
      </c>
      <c r="F236" s="45" t="s">
        <v>827</v>
      </c>
      <c r="G236" s="37" t="s">
        <v>684</v>
      </c>
      <c r="H236" s="39">
        <v>240</v>
      </c>
      <c r="I236" s="40">
        <v>43000</v>
      </c>
      <c r="J236" s="40">
        <v>43001</v>
      </c>
      <c r="K236" s="60">
        <v>240</v>
      </c>
    </row>
    <row r="237" spans="1:11" s="25" customFormat="1" ht="63" x14ac:dyDescent="0.25">
      <c r="A237" s="36" t="s">
        <v>685</v>
      </c>
      <c r="B237" s="9" t="s">
        <v>814</v>
      </c>
      <c r="C237" s="37" t="s">
        <v>686</v>
      </c>
      <c r="D237" s="38"/>
      <c r="E237" s="37" t="s">
        <v>584</v>
      </c>
      <c r="F237" s="37" t="s">
        <v>681</v>
      </c>
      <c r="G237" s="37" t="s">
        <v>681</v>
      </c>
      <c r="H237" s="39">
        <v>400</v>
      </c>
      <c r="I237" s="40">
        <v>43000</v>
      </c>
      <c r="J237" s="40">
        <v>43000</v>
      </c>
      <c r="K237" s="60">
        <v>400</v>
      </c>
    </row>
    <row r="238" spans="1:11" s="25" customFormat="1" ht="63" x14ac:dyDescent="0.25">
      <c r="A238" s="36" t="s">
        <v>687</v>
      </c>
      <c r="B238" s="9" t="s">
        <v>814</v>
      </c>
      <c r="C238" s="37" t="s">
        <v>678</v>
      </c>
      <c r="D238" s="38"/>
      <c r="E238" s="37" t="s">
        <v>584</v>
      </c>
      <c r="F238" s="37" t="s">
        <v>681</v>
      </c>
      <c r="G238" s="37" t="s">
        <v>681</v>
      </c>
      <c r="H238" s="39">
        <v>240</v>
      </c>
      <c r="I238" s="40">
        <v>43021</v>
      </c>
      <c r="J238" s="40">
        <v>43021</v>
      </c>
      <c r="K238" s="60">
        <v>240</v>
      </c>
    </row>
    <row r="239" spans="1:11" s="25" customFormat="1" ht="63" x14ac:dyDescent="0.25">
      <c r="A239" s="36" t="s">
        <v>688</v>
      </c>
      <c r="B239" s="9" t="s">
        <v>814</v>
      </c>
      <c r="C239" s="37" t="s">
        <v>678</v>
      </c>
      <c r="D239" s="38"/>
      <c r="E239" s="37" t="s">
        <v>584</v>
      </c>
      <c r="F239" s="37" t="s">
        <v>681</v>
      </c>
      <c r="G239" s="37" t="s">
        <v>681</v>
      </c>
      <c r="H239" s="39">
        <v>240</v>
      </c>
      <c r="I239" s="40">
        <v>43028</v>
      </c>
      <c r="J239" s="40">
        <v>43029</v>
      </c>
      <c r="K239" s="60">
        <v>240</v>
      </c>
    </row>
    <row r="240" spans="1:11" s="25" customFormat="1" ht="47.25" x14ac:dyDescent="0.25">
      <c r="A240" s="36" t="s">
        <v>689</v>
      </c>
      <c r="B240" s="9" t="s">
        <v>814</v>
      </c>
      <c r="C240" s="37" t="s">
        <v>690</v>
      </c>
      <c r="D240" s="38"/>
      <c r="E240" s="37" t="s">
        <v>584</v>
      </c>
      <c r="F240" s="37" t="s">
        <v>673</v>
      </c>
      <c r="G240" s="37" t="s">
        <v>673</v>
      </c>
      <c r="H240" s="39">
        <v>120</v>
      </c>
      <c r="I240" s="40">
        <v>43028</v>
      </c>
      <c r="J240" s="40">
        <v>43028</v>
      </c>
      <c r="K240" s="60">
        <v>109.09</v>
      </c>
    </row>
    <row r="241" spans="1:11" s="25" customFormat="1" ht="63" x14ac:dyDescent="0.25">
      <c r="A241" s="36" t="s">
        <v>691</v>
      </c>
      <c r="B241" s="9" t="s">
        <v>814</v>
      </c>
      <c r="C241" s="37" t="s">
        <v>678</v>
      </c>
      <c r="D241" s="38"/>
      <c r="E241" s="37" t="s">
        <v>584</v>
      </c>
      <c r="F241" s="37" t="s">
        <v>681</v>
      </c>
      <c r="G241" s="37" t="s">
        <v>681</v>
      </c>
      <c r="H241" s="39">
        <v>240</v>
      </c>
      <c r="I241" s="40">
        <v>43034</v>
      </c>
      <c r="J241" s="40">
        <v>43035</v>
      </c>
      <c r="K241" s="60">
        <v>240</v>
      </c>
    </row>
    <row r="242" spans="1:11" s="25" customFormat="1" ht="47.25" x14ac:dyDescent="0.25">
      <c r="A242" s="36" t="s">
        <v>692</v>
      </c>
      <c r="B242" s="9" t="s">
        <v>814</v>
      </c>
      <c r="C242" s="37" t="s">
        <v>678</v>
      </c>
      <c r="D242" s="38"/>
      <c r="E242" s="37" t="s">
        <v>584</v>
      </c>
      <c r="F242" s="37" t="s">
        <v>676</v>
      </c>
      <c r="G242" s="37" t="s">
        <v>676</v>
      </c>
      <c r="H242" s="39">
        <v>260</v>
      </c>
      <c r="I242" s="40">
        <v>43052</v>
      </c>
      <c r="J242" s="40">
        <v>43053</v>
      </c>
      <c r="K242" s="60">
        <v>260</v>
      </c>
    </row>
    <row r="243" spans="1:11" s="25" customFormat="1" ht="47.25" x14ac:dyDescent="0.25">
      <c r="A243" s="36" t="s">
        <v>693</v>
      </c>
      <c r="B243" s="9" t="s">
        <v>814</v>
      </c>
      <c r="C243" s="37" t="s">
        <v>694</v>
      </c>
      <c r="D243" s="38"/>
      <c r="E243" s="37" t="s">
        <v>695</v>
      </c>
      <c r="F243" s="37" t="s">
        <v>696</v>
      </c>
      <c r="G243" s="37" t="s">
        <v>696</v>
      </c>
      <c r="H243" s="39">
        <v>466.55</v>
      </c>
      <c r="I243" s="40">
        <v>43048</v>
      </c>
      <c r="J243" s="40">
        <v>43053</v>
      </c>
      <c r="K243" s="60">
        <v>382.5</v>
      </c>
    </row>
    <row r="244" spans="1:11" s="25" customFormat="1" ht="47.25" x14ac:dyDescent="0.25">
      <c r="A244" s="36" t="s">
        <v>697</v>
      </c>
      <c r="B244" s="9" t="s">
        <v>814</v>
      </c>
      <c r="C244" s="37" t="s">
        <v>583</v>
      </c>
      <c r="D244" s="38"/>
      <c r="E244" s="37" t="s">
        <v>695</v>
      </c>
      <c r="F244" s="37" t="s">
        <v>696</v>
      </c>
      <c r="G244" s="37" t="s">
        <v>696</v>
      </c>
      <c r="H244" s="39">
        <v>609.61</v>
      </c>
      <c r="I244" s="40">
        <v>43063</v>
      </c>
      <c r="J244" s="40">
        <v>43067</v>
      </c>
      <c r="K244" s="60">
        <v>499.68</v>
      </c>
    </row>
    <row r="245" spans="1:11" s="25" customFormat="1" ht="47.25" x14ac:dyDescent="0.25">
      <c r="A245" s="36" t="s">
        <v>698</v>
      </c>
      <c r="B245" s="9" t="s">
        <v>814</v>
      </c>
      <c r="C245" s="37" t="s">
        <v>583</v>
      </c>
      <c r="D245" s="38"/>
      <c r="E245" s="37" t="s">
        <v>695</v>
      </c>
      <c r="F245" s="37" t="s">
        <v>699</v>
      </c>
      <c r="G245" s="37" t="s">
        <v>699</v>
      </c>
      <c r="H245" s="39">
        <v>558.57000000000005</v>
      </c>
      <c r="I245" s="40">
        <v>43066</v>
      </c>
      <c r="J245" s="40">
        <v>43067</v>
      </c>
      <c r="K245" s="60">
        <v>456</v>
      </c>
    </row>
    <row r="246" spans="1:11" s="25" customFormat="1" ht="47.25" x14ac:dyDescent="0.25">
      <c r="A246" s="47" t="s">
        <v>700</v>
      </c>
      <c r="B246" s="9" t="s">
        <v>815</v>
      </c>
      <c r="C246" s="26" t="s">
        <v>701</v>
      </c>
      <c r="D246" s="48"/>
      <c r="E246" s="26" t="s">
        <v>702</v>
      </c>
      <c r="F246" s="26" t="s">
        <v>703</v>
      </c>
      <c r="G246" s="26" t="s">
        <v>704</v>
      </c>
      <c r="H246" s="48">
        <v>79.3</v>
      </c>
      <c r="I246" s="26" t="s">
        <v>705</v>
      </c>
      <c r="J246" s="26" t="s">
        <v>706</v>
      </c>
      <c r="K246" s="61">
        <v>65</v>
      </c>
    </row>
    <row r="247" spans="1:11" s="25" customFormat="1" ht="126" x14ac:dyDescent="0.25">
      <c r="A247" s="47" t="s">
        <v>707</v>
      </c>
      <c r="B247" s="9" t="s">
        <v>815</v>
      </c>
      <c r="C247" s="26" t="s">
        <v>708</v>
      </c>
      <c r="D247" s="48"/>
      <c r="E247" s="26" t="s">
        <v>702</v>
      </c>
      <c r="F247" s="26" t="s">
        <v>828</v>
      </c>
      <c r="G247" s="26" t="s">
        <v>709</v>
      </c>
      <c r="H247" s="49">
        <v>335</v>
      </c>
      <c r="I247" s="26" t="s">
        <v>710</v>
      </c>
      <c r="J247" s="26" t="s">
        <v>711</v>
      </c>
      <c r="K247" s="61">
        <v>274.58999999999997</v>
      </c>
    </row>
    <row r="248" spans="1:11" s="25" customFormat="1" ht="63" x14ac:dyDescent="0.25">
      <c r="A248" s="47" t="s">
        <v>712</v>
      </c>
      <c r="B248" s="9" t="s">
        <v>815</v>
      </c>
      <c r="C248" s="26" t="s">
        <v>713</v>
      </c>
      <c r="D248" s="48"/>
      <c r="E248" s="26" t="s">
        <v>714</v>
      </c>
      <c r="F248" s="26" t="s">
        <v>715</v>
      </c>
      <c r="G248" s="26" t="s">
        <v>715</v>
      </c>
      <c r="H248" s="48">
        <v>753.96</v>
      </c>
      <c r="I248" s="26" t="s">
        <v>716</v>
      </c>
      <c r="J248" s="26" t="s">
        <v>717</v>
      </c>
      <c r="K248" s="61">
        <v>618</v>
      </c>
    </row>
    <row r="249" spans="1:11" s="25" customFormat="1" ht="63" x14ac:dyDescent="0.25">
      <c r="A249" s="47" t="s">
        <v>718</v>
      </c>
      <c r="B249" s="9" t="s">
        <v>815</v>
      </c>
      <c r="C249" s="26" t="s">
        <v>701</v>
      </c>
      <c r="D249" s="48"/>
      <c r="E249" s="26" t="s">
        <v>702</v>
      </c>
      <c r="F249" s="26" t="s">
        <v>709</v>
      </c>
      <c r="G249" s="26" t="s">
        <v>709</v>
      </c>
      <c r="H249" s="48">
        <v>33.4</v>
      </c>
      <c r="I249" s="26" t="s">
        <v>719</v>
      </c>
      <c r="J249" s="26" t="s">
        <v>720</v>
      </c>
      <c r="K249" s="61" t="s">
        <v>721</v>
      </c>
    </row>
    <row r="250" spans="1:11" s="25" customFormat="1" ht="110.25" x14ac:dyDescent="0.25">
      <c r="A250" s="47" t="s">
        <v>722</v>
      </c>
      <c r="B250" s="9" t="s">
        <v>815</v>
      </c>
      <c r="C250" s="26" t="s">
        <v>723</v>
      </c>
      <c r="D250" s="48"/>
      <c r="E250" s="26" t="s">
        <v>702</v>
      </c>
      <c r="F250" s="26" t="s">
        <v>724</v>
      </c>
      <c r="G250" s="26" t="s">
        <v>725</v>
      </c>
      <c r="H250" s="49">
        <v>1485.36</v>
      </c>
      <c r="I250" s="26" t="s">
        <v>726</v>
      </c>
      <c r="J250" s="26" t="s">
        <v>727</v>
      </c>
      <c r="K250" s="61">
        <v>1317.6</v>
      </c>
    </row>
    <row r="251" spans="1:11" s="25" customFormat="1" ht="63" x14ac:dyDescent="0.25">
      <c r="A251" s="47" t="s">
        <v>728</v>
      </c>
      <c r="B251" s="9" t="s">
        <v>815</v>
      </c>
      <c r="C251" s="26" t="s">
        <v>701</v>
      </c>
      <c r="D251" s="48"/>
      <c r="E251" s="26" t="s">
        <v>702</v>
      </c>
      <c r="F251" s="26" t="s">
        <v>709</v>
      </c>
      <c r="G251" s="26" t="s">
        <v>709</v>
      </c>
      <c r="H251" s="49">
        <v>9</v>
      </c>
      <c r="I251" s="26" t="s">
        <v>729</v>
      </c>
      <c r="J251" s="26" t="s">
        <v>730</v>
      </c>
      <c r="K251" s="61">
        <v>7.38</v>
      </c>
    </row>
    <row r="252" spans="1:11" s="25" customFormat="1" ht="126" x14ac:dyDescent="0.25">
      <c r="A252" s="47" t="s">
        <v>731</v>
      </c>
      <c r="B252" s="9" t="s">
        <v>815</v>
      </c>
      <c r="C252" s="26" t="s">
        <v>732</v>
      </c>
      <c r="D252" s="48"/>
      <c r="E252" s="26" t="s">
        <v>702</v>
      </c>
      <c r="F252" s="26" t="s">
        <v>733</v>
      </c>
      <c r="G252" s="26" t="s">
        <v>709</v>
      </c>
      <c r="H252" s="49">
        <v>900</v>
      </c>
      <c r="I252" s="26" t="s">
        <v>734</v>
      </c>
      <c r="J252" s="26" t="s">
        <v>735</v>
      </c>
      <c r="K252" s="61">
        <v>737.7</v>
      </c>
    </row>
    <row r="253" spans="1:11" s="25" customFormat="1" ht="63" x14ac:dyDescent="0.25">
      <c r="A253" s="47" t="s">
        <v>736</v>
      </c>
      <c r="B253" s="9" t="s">
        <v>815</v>
      </c>
      <c r="C253" s="26" t="s">
        <v>701</v>
      </c>
      <c r="D253" s="48"/>
      <c r="E253" s="26" t="s">
        <v>702</v>
      </c>
      <c r="F253" s="26" t="s">
        <v>709</v>
      </c>
      <c r="G253" s="26" t="s">
        <v>709</v>
      </c>
      <c r="H253" s="49">
        <v>30</v>
      </c>
      <c r="I253" s="26" t="s">
        <v>737</v>
      </c>
      <c r="J253" s="26" t="s">
        <v>737</v>
      </c>
      <c r="K253" s="61">
        <v>24.59</v>
      </c>
    </row>
    <row r="254" spans="1:11" s="25" customFormat="1" ht="63" x14ac:dyDescent="0.25">
      <c r="A254" s="36" t="s">
        <v>738</v>
      </c>
      <c r="B254" s="9" t="s">
        <v>816</v>
      </c>
      <c r="C254" s="37" t="s">
        <v>739</v>
      </c>
      <c r="D254" s="38"/>
      <c r="E254" s="37" t="s">
        <v>584</v>
      </c>
      <c r="F254" s="37"/>
      <c r="G254" s="37" t="s">
        <v>740</v>
      </c>
      <c r="H254" s="39">
        <v>108.9</v>
      </c>
      <c r="I254" s="39"/>
      <c r="J254" s="40">
        <v>42772</v>
      </c>
      <c r="K254" s="60">
        <v>99</v>
      </c>
    </row>
    <row r="255" spans="1:11" s="25" customFormat="1" ht="47.25" x14ac:dyDescent="0.25">
      <c r="A255" s="36" t="s">
        <v>741</v>
      </c>
      <c r="B255" s="9" t="s">
        <v>816</v>
      </c>
      <c r="C255" s="37" t="s">
        <v>742</v>
      </c>
      <c r="D255" s="38"/>
      <c r="E255" s="37" t="s">
        <v>584</v>
      </c>
      <c r="F255" s="37"/>
      <c r="G255" s="37" t="s">
        <v>743</v>
      </c>
      <c r="H255" s="39">
        <v>180</v>
      </c>
      <c r="I255" s="39"/>
      <c r="J255" s="40">
        <v>42774</v>
      </c>
      <c r="K255" s="60">
        <v>163.63999999999999</v>
      </c>
    </row>
    <row r="256" spans="1:11" s="25" customFormat="1" ht="47.25" x14ac:dyDescent="0.25">
      <c r="A256" s="36" t="s">
        <v>744</v>
      </c>
      <c r="B256" s="9" t="s">
        <v>816</v>
      </c>
      <c r="C256" s="37" t="s">
        <v>745</v>
      </c>
      <c r="D256" s="38"/>
      <c r="E256" s="37" t="s">
        <v>584</v>
      </c>
      <c r="F256" s="37"/>
      <c r="G256" s="37" t="s">
        <v>743</v>
      </c>
      <c r="H256" s="39">
        <v>225</v>
      </c>
      <c r="I256" s="39"/>
      <c r="J256" s="40">
        <v>42786</v>
      </c>
      <c r="K256" s="60">
        <v>204.55</v>
      </c>
    </row>
    <row r="257" spans="1:11" s="25" customFormat="1" ht="63" x14ac:dyDescent="0.25">
      <c r="A257" s="36" t="s">
        <v>746</v>
      </c>
      <c r="B257" s="9" t="s">
        <v>816</v>
      </c>
      <c r="C257" s="37" t="s">
        <v>747</v>
      </c>
      <c r="D257" s="38"/>
      <c r="E257" s="37" t="s">
        <v>584</v>
      </c>
      <c r="F257" s="37"/>
      <c r="G257" s="37" t="s">
        <v>740</v>
      </c>
      <c r="H257" s="39">
        <v>880</v>
      </c>
      <c r="I257" s="39"/>
      <c r="J257" s="40">
        <v>42769</v>
      </c>
      <c r="K257" s="60">
        <v>800</v>
      </c>
    </row>
    <row r="258" spans="1:11" s="25" customFormat="1" ht="47.25" x14ac:dyDescent="0.25">
      <c r="A258" s="36" t="s">
        <v>748</v>
      </c>
      <c r="B258" s="9" t="s">
        <v>816</v>
      </c>
      <c r="C258" s="37" t="s">
        <v>749</v>
      </c>
      <c r="D258" s="38"/>
      <c r="E258" s="37" t="s">
        <v>584</v>
      </c>
      <c r="F258" s="37" t="s">
        <v>750</v>
      </c>
      <c r="G258" s="37" t="s">
        <v>751</v>
      </c>
      <c r="H258" s="39">
        <v>2610.8000000000002</v>
      </c>
      <c r="I258" s="39"/>
      <c r="J258" s="40">
        <v>42815</v>
      </c>
      <c r="K258" s="60">
        <v>2140</v>
      </c>
    </row>
    <row r="259" spans="1:11" s="25" customFormat="1" ht="47.25" x14ac:dyDescent="0.25">
      <c r="A259" s="36" t="s">
        <v>752</v>
      </c>
      <c r="B259" s="9" t="s">
        <v>816</v>
      </c>
      <c r="C259" s="37" t="s">
        <v>753</v>
      </c>
      <c r="D259" s="38"/>
      <c r="E259" s="37" t="s">
        <v>584</v>
      </c>
      <c r="F259" s="37"/>
      <c r="G259" s="37" t="s">
        <v>743</v>
      </c>
      <c r="H259" s="39">
        <v>255</v>
      </c>
      <c r="I259" s="39"/>
      <c r="J259" s="40">
        <v>42810</v>
      </c>
      <c r="K259" s="60">
        <v>231.82</v>
      </c>
    </row>
    <row r="260" spans="1:11" s="25" customFormat="1" ht="47.25" x14ac:dyDescent="0.25">
      <c r="A260" s="36" t="s">
        <v>754</v>
      </c>
      <c r="B260" s="9" t="s">
        <v>816</v>
      </c>
      <c r="C260" s="37" t="s">
        <v>755</v>
      </c>
      <c r="D260" s="38"/>
      <c r="E260" s="37" t="s">
        <v>584</v>
      </c>
      <c r="F260" s="37"/>
      <c r="G260" s="37" t="s">
        <v>743</v>
      </c>
      <c r="H260" s="39">
        <v>180</v>
      </c>
      <c r="I260" s="39"/>
      <c r="J260" s="40">
        <v>42814</v>
      </c>
      <c r="K260" s="60">
        <v>163.63999999999999</v>
      </c>
    </row>
    <row r="261" spans="1:11" s="25" customFormat="1" ht="63" x14ac:dyDescent="0.25">
      <c r="A261" s="36" t="s">
        <v>756</v>
      </c>
      <c r="B261" s="9" t="s">
        <v>816</v>
      </c>
      <c r="C261" s="37" t="s">
        <v>757</v>
      </c>
      <c r="D261" s="38"/>
      <c r="E261" s="37" t="s">
        <v>584</v>
      </c>
      <c r="F261" s="37"/>
      <c r="G261" s="37" t="s">
        <v>740</v>
      </c>
      <c r="H261" s="39">
        <v>418</v>
      </c>
      <c r="I261" s="39"/>
      <c r="J261" s="40">
        <v>42809</v>
      </c>
      <c r="K261" s="60">
        <v>380</v>
      </c>
    </row>
    <row r="262" spans="1:11" s="25" customFormat="1" ht="47.25" x14ac:dyDescent="0.25">
      <c r="A262" s="36" t="s">
        <v>758</v>
      </c>
      <c r="B262" s="9" t="s">
        <v>816</v>
      </c>
      <c r="C262" s="37" t="s">
        <v>759</v>
      </c>
      <c r="D262" s="38"/>
      <c r="E262" s="37" t="s">
        <v>584</v>
      </c>
      <c r="F262" s="37"/>
      <c r="G262" s="37" t="s">
        <v>743</v>
      </c>
      <c r="H262" s="39">
        <v>195</v>
      </c>
      <c r="I262" s="39"/>
      <c r="J262" s="40">
        <v>42835</v>
      </c>
      <c r="K262" s="60">
        <v>177.27</v>
      </c>
    </row>
    <row r="263" spans="1:11" s="25" customFormat="1" ht="47.25" x14ac:dyDescent="0.25">
      <c r="A263" s="36" t="s">
        <v>760</v>
      </c>
      <c r="B263" s="9" t="s">
        <v>816</v>
      </c>
      <c r="C263" s="37" t="s">
        <v>761</v>
      </c>
      <c r="D263" s="38"/>
      <c r="E263" s="37" t="s">
        <v>584</v>
      </c>
      <c r="F263" s="37"/>
      <c r="G263" s="37" t="s">
        <v>762</v>
      </c>
      <c r="H263" s="39">
        <v>4331</v>
      </c>
      <c r="I263" s="39"/>
      <c r="J263" s="40">
        <v>42866</v>
      </c>
      <c r="K263" s="60">
        <v>3550</v>
      </c>
    </row>
    <row r="264" spans="1:11" s="25" customFormat="1" ht="47.25" x14ac:dyDescent="0.25">
      <c r="A264" s="36" t="s">
        <v>763</v>
      </c>
      <c r="B264" s="9" t="s">
        <v>816</v>
      </c>
      <c r="C264" s="37" t="s">
        <v>764</v>
      </c>
      <c r="D264" s="38"/>
      <c r="E264" s="37" t="s">
        <v>584</v>
      </c>
      <c r="F264" s="37"/>
      <c r="G264" s="37" t="s">
        <v>743</v>
      </c>
      <c r="H264" s="39">
        <v>120</v>
      </c>
      <c r="I264" s="39"/>
      <c r="J264" s="40">
        <v>42865</v>
      </c>
      <c r="K264" s="60">
        <v>109.09</v>
      </c>
    </row>
    <row r="265" spans="1:11" s="25" customFormat="1" ht="47.25" x14ac:dyDescent="0.25">
      <c r="A265" s="36" t="s">
        <v>765</v>
      </c>
      <c r="B265" s="9" t="s">
        <v>816</v>
      </c>
      <c r="C265" s="37" t="s">
        <v>766</v>
      </c>
      <c r="D265" s="38"/>
      <c r="E265" s="37" t="s">
        <v>584</v>
      </c>
      <c r="F265" s="37"/>
      <c r="G265" s="37" t="s">
        <v>743</v>
      </c>
      <c r="H265" s="39">
        <v>60</v>
      </c>
      <c r="I265" s="39"/>
      <c r="J265" s="40">
        <v>42870</v>
      </c>
      <c r="K265" s="60">
        <v>54.55</v>
      </c>
    </row>
    <row r="266" spans="1:11" s="25" customFormat="1" ht="47.25" x14ac:dyDescent="0.25">
      <c r="A266" s="36" t="s">
        <v>767</v>
      </c>
      <c r="B266" s="9" t="s">
        <v>816</v>
      </c>
      <c r="C266" s="37" t="s">
        <v>768</v>
      </c>
      <c r="D266" s="38"/>
      <c r="E266" s="37" t="s">
        <v>584</v>
      </c>
      <c r="F266" s="37" t="s">
        <v>769</v>
      </c>
      <c r="G266" s="37" t="s">
        <v>751</v>
      </c>
      <c r="H266" s="39">
        <v>4779.3500000000004</v>
      </c>
      <c r="I266" s="39"/>
      <c r="J266" s="39" t="s">
        <v>770</v>
      </c>
      <c r="K266" s="60">
        <v>3917.5</v>
      </c>
    </row>
    <row r="267" spans="1:11" s="25" customFormat="1" ht="47.25" x14ac:dyDescent="0.25">
      <c r="A267" s="36" t="s">
        <v>771</v>
      </c>
      <c r="B267" s="9" t="s">
        <v>816</v>
      </c>
      <c r="C267" s="37" t="s">
        <v>772</v>
      </c>
      <c r="D267" s="38"/>
      <c r="E267" s="37" t="s">
        <v>584</v>
      </c>
      <c r="F267" s="37"/>
      <c r="G267" s="37" t="s">
        <v>743</v>
      </c>
      <c r="H267" s="39">
        <v>90</v>
      </c>
      <c r="I267" s="39"/>
      <c r="J267" s="40">
        <v>42880</v>
      </c>
      <c r="K267" s="60">
        <v>81.819999999999993</v>
      </c>
    </row>
    <row r="268" spans="1:11" s="25" customFormat="1" ht="47.25" x14ac:dyDescent="0.25">
      <c r="A268" s="36" t="s">
        <v>773</v>
      </c>
      <c r="B268" s="9" t="s">
        <v>816</v>
      </c>
      <c r="C268" s="37" t="s">
        <v>774</v>
      </c>
      <c r="D268" s="38"/>
      <c r="E268" s="37" t="s">
        <v>584</v>
      </c>
      <c r="F268" s="37"/>
      <c r="G268" s="37" t="s">
        <v>743</v>
      </c>
      <c r="H268" s="39">
        <v>90</v>
      </c>
      <c r="I268" s="39"/>
      <c r="J268" s="40">
        <v>42884</v>
      </c>
      <c r="K268" s="60">
        <v>81.819999999999993</v>
      </c>
    </row>
    <row r="269" spans="1:11" s="25" customFormat="1" ht="47.25" x14ac:dyDescent="0.25">
      <c r="A269" s="36" t="s">
        <v>775</v>
      </c>
      <c r="B269" s="9" t="s">
        <v>816</v>
      </c>
      <c r="C269" s="37" t="s">
        <v>776</v>
      </c>
      <c r="D269" s="38"/>
      <c r="E269" s="37" t="s">
        <v>584</v>
      </c>
      <c r="F269" s="37"/>
      <c r="G269" s="37" t="s">
        <v>743</v>
      </c>
      <c r="H269" s="39">
        <v>75</v>
      </c>
      <c r="I269" s="39"/>
      <c r="J269" s="40">
        <v>42908</v>
      </c>
      <c r="K269" s="60">
        <v>68.180000000000007</v>
      </c>
    </row>
    <row r="270" spans="1:11" s="25" customFormat="1" ht="47.25" x14ac:dyDescent="0.25">
      <c r="A270" s="36" t="s">
        <v>777</v>
      </c>
      <c r="B270" s="9" t="s">
        <v>816</v>
      </c>
      <c r="C270" s="37" t="s">
        <v>778</v>
      </c>
      <c r="D270" s="38"/>
      <c r="E270" s="37" t="s">
        <v>584</v>
      </c>
      <c r="F270" s="37"/>
      <c r="G270" s="37" t="s">
        <v>779</v>
      </c>
      <c r="H270" s="39">
        <v>130.24</v>
      </c>
      <c r="I270" s="39"/>
      <c r="J270" s="40">
        <v>42873</v>
      </c>
      <c r="K270" s="60">
        <v>106.75</v>
      </c>
    </row>
    <row r="271" spans="1:11" s="25" customFormat="1" ht="63" x14ac:dyDescent="0.25">
      <c r="A271" s="36" t="s">
        <v>780</v>
      </c>
      <c r="B271" s="9" t="s">
        <v>816</v>
      </c>
      <c r="C271" s="37" t="s">
        <v>781</v>
      </c>
      <c r="D271" s="38"/>
      <c r="E271" s="37" t="s">
        <v>584</v>
      </c>
      <c r="F271" s="37"/>
      <c r="G271" s="37" t="s">
        <v>740</v>
      </c>
      <c r="H271" s="39">
        <v>935</v>
      </c>
      <c r="I271" s="39"/>
      <c r="J271" s="40">
        <v>42914</v>
      </c>
      <c r="K271" s="60">
        <v>850</v>
      </c>
    </row>
    <row r="272" spans="1:11" s="25" customFormat="1" ht="47.25" x14ac:dyDescent="0.25">
      <c r="A272" s="36" t="s">
        <v>782</v>
      </c>
      <c r="B272" s="9" t="s">
        <v>816</v>
      </c>
      <c r="C272" s="37" t="s">
        <v>783</v>
      </c>
      <c r="D272" s="38"/>
      <c r="E272" s="37" t="s">
        <v>584</v>
      </c>
      <c r="F272" s="37"/>
      <c r="G272" s="37" t="s">
        <v>743</v>
      </c>
      <c r="H272" s="39">
        <v>135</v>
      </c>
      <c r="I272" s="39"/>
      <c r="J272" s="40">
        <v>42922</v>
      </c>
      <c r="K272" s="60">
        <v>122.73</v>
      </c>
    </row>
    <row r="273" spans="1:11" s="25" customFormat="1" ht="47.25" x14ac:dyDescent="0.25">
      <c r="A273" s="36" t="s">
        <v>784</v>
      </c>
      <c r="B273" s="9" t="s">
        <v>816</v>
      </c>
      <c r="C273" s="37" t="s">
        <v>785</v>
      </c>
      <c r="D273" s="38"/>
      <c r="E273" s="37" t="s">
        <v>584</v>
      </c>
      <c r="F273" s="37"/>
      <c r="G273" s="37" t="s">
        <v>762</v>
      </c>
      <c r="H273" s="39">
        <v>4575</v>
      </c>
      <c r="I273" s="39"/>
      <c r="J273" s="40">
        <v>43028</v>
      </c>
      <c r="K273" s="60">
        <v>3750</v>
      </c>
    </row>
    <row r="274" spans="1:11" s="25" customFormat="1" ht="63" x14ac:dyDescent="0.25">
      <c r="A274" s="36" t="s">
        <v>786</v>
      </c>
      <c r="B274" s="9" t="s">
        <v>816</v>
      </c>
      <c r="C274" s="37" t="s">
        <v>787</v>
      </c>
      <c r="D274" s="38"/>
      <c r="E274" s="37" t="s">
        <v>584</v>
      </c>
      <c r="F274" s="37"/>
      <c r="G274" s="37" t="s">
        <v>740</v>
      </c>
      <c r="H274" s="39">
        <v>199.65</v>
      </c>
      <c r="I274" s="39"/>
      <c r="J274" s="40">
        <v>43054</v>
      </c>
      <c r="K274" s="60">
        <v>181.5</v>
      </c>
    </row>
    <row r="275" spans="1:11" s="25" customFormat="1" ht="47.25" x14ac:dyDescent="0.25">
      <c r="A275" s="36" t="s">
        <v>788</v>
      </c>
      <c r="B275" s="9" t="s">
        <v>816</v>
      </c>
      <c r="C275" s="37" t="s">
        <v>789</v>
      </c>
      <c r="D275" s="38"/>
      <c r="E275" s="37" t="s">
        <v>584</v>
      </c>
      <c r="F275" s="37"/>
      <c r="G275" s="37" t="s">
        <v>743</v>
      </c>
      <c r="H275" s="39">
        <v>300</v>
      </c>
      <c r="I275" s="39"/>
      <c r="J275" s="40">
        <v>43045</v>
      </c>
      <c r="K275" s="60">
        <v>272.73</v>
      </c>
    </row>
    <row r="276" spans="1:11" s="25" customFormat="1" ht="47.25" x14ac:dyDescent="0.25">
      <c r="A276" s="36" t="s">
        <v>790</v>
      </c>
      <c r="B276" s="9" t="s">
        <v>816</v>
      </c>
      <c r="C276" s="37" t="s">
        <v>791</v>
      </c>
      <c r="D276" s="38"/>
      <c r="E276" s="37" t="s">
        <v>584</v>
      </c>
      <c r="F276" s="37"/>
      <c r="G276" s="37" t="s">
        <v>743</v>
      </c>
      <c r="H276" s="39">
        <v>120</v>
      </c>
      <c r="I276" s="39"/>
      <c r="J276" s="40">
        <v>43031</v>
      </c>
      <c r="K276" s="60">
        <v>109.09</v>
      </c>
    </row>
    <row r="277" spans="1:11" s="25" customFormat="1" ht="47.25" x14ac:dyDescent="0.25">
      <c r="A277" s="36" t="s">
        <v>792</v>
      </c>
      <c r="B277" s="9" t="s">
        <v>816</v>
      </c>
      <c r="C277" s="37" t="s">
        <v>793</v>
      </c>
      <c r="D277" s="38"/>
      <c r="E277" s="37" t="s">
        <v>584</v>
      </c>
      <c r="F277" s="37"/>
      <c r="G277" s="37" t="s">
        <v>743</v>
      </c>
      <c r="H277" s="39">
        <v>60</v>
      </c>
      <c r="I277" s="39"/>
      <c r="J277" s="40">
        <v>43052</v>
      </c>
      <c r="K277" s="60">
        <v>54.55</v>
      </c>
    </row>
    <row r="278" spans="1:11" s="25" customFormat="1" ht="63" x14ac:dyDescent="0.25">
      <c r="A278" s="36" t="s">
        <v>794</v>
      </c>
      <c r="B278" s="9" t="s">
        <v>816</v>
      </c>
      <c r="C278" s="37" t="s">
        <v>795</v>
      </c>
      <c r="D278" s="38"/>
      <c r="E278" s="37" t="s">
        <v>584</v>
      </c>
      <c r="F278" s="37"/>
      <c r="G278" s="37" t="s">
        <v>740</v>
      </c>
      <c r="H278" s="39">
        <v>165</v>
      </c>
      <c r="I278" s="39"/>
      <c r="J278" s="40">
        <v>43056</v>
      </c>
      <c r="K278" s="60">
        <v>150</v>
      </c>
    </row>
    <row r="279" spans="1:11" s="25" customFormat="1" ht="47.25" x14ac:dyDescent="0.25">
      <c r="A279" s="36" t="s">
        <v>796</v>
      </c>
      <c r="B279" s="9" t="s">
        <v>816</v>
      </c>
      <c r="C279" s="37" t="s">
        <v>797</v>
      </c>
      <c r="D279" s="38"/>
      <c r="E279" s="37" t="s">
        <v>584</v>
      </c>
      <c r="F279" s="37"/>
      <c r="G279" s="37" t="s">
        <v>798</v>
      </c>
      <c r="H279" s="39">
        <v>235.96</v>
      </c>
      <c r="I279" s="39"/>
      <c r="J279" s="40">
        <v>43068</v>
      </c>
      <c r="K279" s="60">
        <v>193.41</v>
      </c>
    </row>
    <row r="280" spans="1:11" s="25" customFormat="1" ht="47.25" x14ac:dyDescent="0.25">
      <c r="A280" s="36" t="s">
        <v>799</v>
      </c>
      <c r="B280" s="9" t="s">
        <v>816</v>
      </c>
      <c r="C280" s="37" t="s">
        <v>800</v>
      </c>
      <c r="D280" s="38"/>
      <c r="E280" s="37" t="s">
        <v>584</v>
      </c>
      <c r="F280" s="37"/>
      <c r="G280" s="37" t="s">
        <v>801</v>
      </c>
      <c r="H280" s="39">
        <v>59.5</v>
      </c>
      <c r="I280" s="39"/>
      <c r="J280" s="40">
        <v>43067</v>
      </c>
      <c r="K280" s="60">
        <v>59.5</v>
      </c>
    </row>
    <row r="281" spans="1:11" x14ac:dyDescent="0.25">
      <c r="K281" s="62"/>
    </row>
    <row r="282" spans="1:11" x14ac:dyDescent="0.25">
      <c r="K282" s="62"/>
    </row>
    <row r="283" spans="1:11" x14ac:dyDescent="0.25">
      <c r="K283" s="62"/>
    </row>
    <row r="284" spans="1:11" x14ac:dyDescent="0.25">
      <c r="K284" s="62"/>
    </row>
    <row r="285" spans="1:11" x14ac:dyDescent="0.25">
      <c r="K285" s="62"/>
    </row>
    <row r="286" spans="1:11" x14ac:dyDescent="0.25">
      <c r="K286" s="62"/>
    </row>
    <row r="287" spans="1:11" x14ac:dyDescent="0.25">
      <c r="K287" s="62"/>
    </row>
    <row r="288" spans="1:11" x14ac:dyDescent="0.25">
      <c r="K288" s="62"/>
    </row>
    <row r="289" spans="1:14" x14ac:dyDescent="0.25">
      <c r="K289" s="62"/>
    </row>
    <row r="290" spans="1:14" x14ac:dyDescent="0.25">
      <c r="K290" s="62"/>
    </row>
    <row r="291" spans="1:14" x14ac:dyDescent="0.25">
      <c r="K291" s="62"/>
    </row>
    <row r="292" spans="1:14" s="17" customFormat="1" x14ac:dyDescent="0.25">
      <c r="A292" s="22"/>
      <c r="B292" s="22"/>
      <c r="C292" s="12"/>
      <c r="D292" s="13"/>
      <c r="E292" s="12"/>
      <c r="F292" s="13"/>
      <c r="G292" s="14"/>
      <c r="H292" s="2"/>
      <c r="I292" s="15"/>
      <c r="J292" s="16"/>
      <c r="K292" s="62"/>
      <c r="L292" s="2"/>
      <c r="M292" s="2"/>
      <c r="N292" s="2"/>
    </row>
    <row r="293" spans="1:14" x14ac:dyDescent="0.25">
      <c r="K293" s="62"/>
    </row>
    <row r="294" spans="1:14" x14ac:dyDescent="0.25">
      <c r="K294" s="62"/>
    </row>
    <row r="295" spans="1:14" x14ac:dyDescent="0.25">
      <c r="K295" s="62"/>
    </row>
    <row r="296" spans="1:14" x14ac:dyDescent="0.25">
      <c r="K296" s="62"/>
    </row>
    <row r="297" spans="1:14" x14ac:dyDescent="0.25">
      <c r="K297" s="62"/>
    </row>
    <row r="298" spans="1:14" x14ac:dyDescent="0.25">
      <c r="K298" s="62"/>
    </row>
    <row r="299" spans="1:14" x14ac:dyDescent="0.25">
      <c r="K299" s="62"/>
    </row>
    <row r="300" spans="1:14" x14ac:dyDescent="0.25">
      <c r="K300" s="62"/>
    </row>
    <row r="301" spans="1:14" x14ac:dyDescent="0.25">
      <c r="K301" s="62"/>
    </row>
    <row r="302" spans="1:14" s="17" customFormat="1" x14ac:dyDescent="0.25">
      <c r="A302" s="22"/>
      <c r="B302" s="22"/>
      <c r="C302" s="12"/>
      <c r="D302" s="13"/>
      <c r="E302" s="12"/>
      <c r="F302" s="13"/>
      <c r="G302" s="14"/>
      <c r="H302" s="2"/>
      <c r="I302" s="19"/>
      <c r="J302" s="18"/>
      <c r="K302" s="62"/>
      <c r="L302" s="2"/>
      <c r="M302" s="2"/>
      <c r="N302" s="2"/>
    </row>
    <row r="303" spans="1:14" x14ac:dyDescent="0.25">
      <c r="K303" s="62"/>
    </row>
    <row r="304" spans="1:14" x14ac:dyDescent="0.25">
      <c r="K304" s="62"/>
    </row>
    <row r="305" spans="11:11" x14ac:dyDescent="0.25">
      <c r="K305" s="62"/>
    </row>
    <row r="306" spans="11:11" x14ac:dyDescent="0.25">
      <c r="K306" s="62"/>
    </row>
    <row r="307" spans="11:11" x14ac:dyDescent="0.25">
      <c r="K307" s="62"/>
    </row>
    <row r="308" spans="11:11" x14ac:dyDescent="0.25">
      <c r="K308" s="62"/>
    </row>
    <row r="309" spans="11:11" x14ac:dyDescent="0.25">
      <c r="K309" s="62"/>
    </row>
    <row r="310" spans="11:11" x14ac:dyDescent="0.25">
      <c r="K310" s="62"/>
    </row>
    <row r="311" spans="11:11" x14ac:dyDescent="0.25">
      <c r="K311" s="62"/>
    </row>
    <row r="312" spans="11:11" x14ac:dyDescent="0.25">
      <c r="K312" s="62"/>
    </row>
    <row r="313" spans="11:11" x14ac:dyDescent="0.25">
      <c r="K313" s="62"/>
    </row>
    <row r="314" spans="11:11" x14ac:dyDescent="0.25">
      <c r="K314" s="62"/>
    </row>
    <row r="315" spans="11:11" x14ac:dyDescent="0.25">
      <c r="K315" s="62"/>
    </row>
    <row r="316" spans="11:11" x14ac:dyDescent="0.25">
      <c r="K316" s="62"/>
    </row>
    <row r="317" spans="11:11" x14ac:dyDescent="0.25">
      <c r="K317" s="62"/>
    </row>
    <row r="318" spans="11:11" x14ac:dyDescent="0.25">
      <c r="K318" s="62"/>
    </row>
    <row r="319" spans="11:11" x14ac:dyDescent="0.25">
      <c r="K319" s="62"/>
    </row>
    <row r="320" spans="11:11" x14ac:dyDescent="0.25">
      <c r="K320" s="62"/>
    </row>
    <row r="321" spans="11:11" x14ac:dyDescent="0.25">
      <c r="K321" s="62"/>
    </row>
    <row r="322" spans="11:11" x14ac:dyDescent="0.25">
      <c r="K322" s="62"/>
    </row>
    <row r="323" spans="11:11" x14ac:dyDescent="0.25">
      <c r="K323" s="62"/>
    </row>
    <row r="324" spans="11:11" x14ac:dyDescent="0.25">
      <c r="K324" s="62"/>
    </row>
    <row r="325" spans="11:11" x14ac:dyDescent="0.25">
      <c r="K325" s="62"/>
    </row>
    <row r="326" spans="11:11" x14ac:dyDescent="0.25">
      <c r="K326" s="62"/>
    </row>
    <row r="327" spans="11:11" x14ac:dyDescent="0.25">
      <c r="K327" s="62"/>
    </row>
    <row r="328" spans="11:11" x14ac:dyDescent="0.25">
      <c r="K328" s="62"/>
    </row>
    <row r="329" spans="11:11" x14ac:dyDescent="0.25">
      <c r="K329" s="62"/>
    </row>
    <row r="330" spans="11:11" x14ac:dyDescent="0.25">
      <c r="K330" s="62"/>
    </row>
    <row r="331" spans="11:11" x14ac:dyDescent="0.25">
      <c r="K331" s="62"/>
    </row>
    <row r="332" spans="11:11" x14ac:dyDescent="0.25">
      <c r="K332" s="62"/>
    </row>
    <row r="333" spans="11:11" x14ac:dyDescent="0.25">
      <c r="K333" s="62"/>
    </row>
    <row r="334" spans="11:11" x14ac:dyDescent="0.25">
      <c r="K334" s="62"/>
    </row>
    <row r="335" spans="11:11" x14ac:dyDescent="0.25">
      <c r="K335" s="62"/>
    </row>
    <row r="336" spans="11:11" x14ac:dyDescent="0.25">
      <c r="K336" s="62"/>
    </row>
    <row r="337" spans="11:11" x14ac:dyDescent="0.25">
      <c r="K337" s="62"/>
    </row>
    <row r="338" spans="11:11" x14ac:dyDescent="0.25">
      <c r="K338" s="62"/>
    </row>
    <row r="339" spans="11:11" x14ac:dyDescent="0.25">
      <c r="K339" s="62"/>
    </row>
    <row r="340" spans="11:11" x14ac:dyDescent="0.25">
      <c r="K340" s="62"/>
    </row>
    <row r="341" spans="11:11" x14ac:dyDescent="0.25">
      <c r="K341" s="62"/>
    </row>
    <row r="342" spans="11:11" x14ac:dyDescent="0.25">
      <c r="K342" s="62"/>
    </row>
    <row r="343" spans="11:11" x14ac:dyDescent="0.25">
      <c r="K343" s="62"/>
    </row>
    <row r="344" spans="11:11" x14ac:dyDescent="0.25">
      <c r="K344" s="62"/>
    </row>
    <row r="345" spans="11:11" x14ac:dyDescent="0.25">
      <c r="K345" s="62"/>
    </row>
    <row r="346" spans="11:11" x14ac:dyDescent="0.25">
      <c r="K346" s="62"/>
    </row>
    <row r="347" spans="11:11" x14ac:dyDescent="0.25">
      <c r="K347" s="62"/>
    </row>
    <row r="348" spans="11:11" x14ac:dyDescent="0.25">
      <c r="K348" s="62"/>
    </row>
    <row r="349" spans="11:11" x14ac:dyDescent="0.25">
      <c r="K349" s="62"/>
    </row>
    <row r="350" spans="11:11" x14ac:dyDescent="0.25">
      <c r="K350" s="62"/>
    </row>
    <row r="351" spans="11:11" x14ac:dyDescent="0.25">
      <c r="K351" s="62"/>
    </row>
    <row r="352" spans="11:11" x14ac:dyDescent="0.25">
      <c r="K352" s="62"/>
    </row>
    <row r="353" spans="11:11" x14ac:dyDescent="0.25">
      <c r="K353" s="62"/>
    </row>
    <row r="354" spans="11:11" x14ac:dyDescent="0.25">
      <c r="K354" s="62"/>
    </row>
    <row r="355" spans="11:11" x14ac:dyDescent="0.25">
      <c r="K355" s="62"/>
    </row>
    <row r="356" spans="11:11" x14ac:dyDescent="0.25">
      <c r="K356" s="62"/>
    </row>
    <row r="357" spans="11:11" x14ac:dyDescent="0.25">
      <c r="K357" s="62"/>
    </row>
    <row r="358" spans="11:11" x14ac:dyDescent="0.25">
      <c r="K358" s="62"/>
    </row>
    <row r="359" spans="11:11" x14ac:dyDescent="0.25">
      <c r="K359" s="62"/>
    </row>
    <row r="360" spans="11:11" x14ac:dyDescent="0.25">
      <c r="K360" s="62"/>
    </row>
    <row r="361" spans="11:11" x14ac:dyDescent="0.25">
      <c r="K361" s="62"/>
    </row>
    <row r="362" spans="11:11" x14ac:dyDescent="0.25">
      <c r="K362" s="62"/>
    </row>
    <row r="363" spans="11:11" x14ac:dyDescent="0.25">
      <c r="K363" s="62"/>
    </row>
  </sheetData>
  <autoFilter ref="A3:J280"/>
  <mergeCells count="2">
    <mergeCell ref="A2:K2"/>
    <mergeCell ref="A1:K1"/>
  </mergeCells>
  <hyperlinks>
    <hyperlink ref="A146" r:id="rId1" display="https://smartcig.anticorruzione.it/AVCP-SmartCig/preparaDettaglioComunicazioneOS.action?codDettaglioCarnet=31553964"/>
    <hyperlink ref="A147" r:id="rId2" display="https://smartcig.anticorruzione.it/AVCP-SmartCig/preparaDettaglioComunicazioneOS.action?codDettaglioCarnet=31423175"/>
    <hyperlink ref="A148" r:id="rId3" display="https://smartcig.anticorruzione.it/AVCP-SmartCig/preparaDettaglioComunicazioneOS.action?codDettaglioCarnet=31188233"/>
    <hyperlink ref="A149" r:id="rId4" display="https://smartcig.anticorruzione.it/AVCP-SmartCig/preparaDettaglioComunicazioneOS.action?codDettaglioCarnet=31183334"/>
    <hyperlink ref="A150" r:id="rId5" display="https://smartcig.anticorruzione.it/AVCP-SmartCig/preparaDettaglioComunicazioneOS.action?codDettaglioCarnet=33734362"/>
    <hyperlink ref="A151" r:id="rId6" display="https://smartcig.anticorruzione.it/AVCP-SmartCig/preparaDettaglioComunicazioneOS.action?codDettaglioCarnet=33112651"/>
    <hyperlink ref="A152" r:id="rId7" display="https://smartcig.anticorruzione.it/AVCP-SmartCig/preparaDettaglioComunicazioneOS.action?codDettaglioCarnet=33056599"/>
    <hyperlink ref="A153" r:id="rId8" display="https://smartcig.anticorruzione.it/AVCP-SmartCig/preparaDettaglioComunicazioneOS.action?codDettaglioCarnet=32993391"/>
    <hyperlink ref="A154" r:id="rId9" display="https://smartcig.anticorruzione.it/AVCP-SmartCig/preparaDettaglioComunicazioneOS.action?codDettaglioCarnet=32613175"/>
    <hyperlink ref="A155" r:id="rId10" display="https://smartcig.anticorruzione.it/AVCP-SmartCig/preparaDettaglioComunicazioneOS.action?codDettaglioCarnet=32338250"/>
    <hyperlink ref="A156" r:id="rId11" display="https://smartcig.anticorruzione.it/AVCP-SmartCig/preparaDettaglioComunicazioneOS.action?codDettaglioCarnet=32272361"/>
    <hyperlink ref="A157" r:id="rId12" display="https://smartcig.anticorruzione.it/AVCP-SmartCig/preparaDettaglioComunicazioneOS.action?codDettaglioCarnet=32258588"/>
    <hyperlink ref="A158" r:id="rId13" display="https://smartcig.anticorruzione.it/AVCP-SmartCig/preparaDettaglioComunicazioneOS.action?codDettaglioCarnet=32251912"/>
    <hyperlink ref="A159" r:id="rId14" display="https://smartcig.anticorruzione.it/AVCP-SmartCig/preparaDettaglioComunicazioneOS.action?codDettaglioCarnet=32230547"/>
    <hyperlink ref="A160" r:id="rId15" display="https://smartcig.anticorruzione.it/AVCP-SmartCig/preparaDettaglioComunicazioneOS.action?codDettaglioCarnet=34070708"/>
    <hyperlink ref="A161" r:id="rId16" display="https://smartcig.anticorruzione.it/AVCP-SmartCig/preparaDettaglioComunicazioneOS.action?codDettaglioCarnet=34063697"/>
    <hyperlink ref="A162" r:id="rId17" display="https://smartcig.anticorruzione.it/AVCP-SmartCig/preparaDettaglioComunicazioneOS.action?codDettaglioCarnet=34041546"/>
    <hyperlink ref="A163" r:id="rId18" display="https://smartcig.anticorruzione.it/AVCP-SmartCig/preparaDettaglioComunicazioneOS.action?codDettaglioCarnet=34034928"/>
    <hyperlink ref="A164" r:id="rId19" display="https://smartcig.anticorruzione.it/AVCP-SmartCig/preparaDettaglioComunicazioneOS.action?codDettaglioCarnet=34030072"/>
    <hyperlink ref="A165" r:id="rId20" display="https://smartcig.anticorruzione.it/AVCP-SmartCig/preparaDettaglioComunicazioneOS.action?codDettaglioCarnet=34029522"/>
    <hyperlink ref="A166" r:id="rId21" display="https://smartcig.anticorruzione.it/AVCP-SmartCig/preparaDettaglioComunicazioneOS.action?codDettaglioCarnet=34014882"/>
    <hyperlink ref="A167" r:id="rId22" display="https://smartcig.anticorruzione.it/AVCP-SmartCig/preparaDettaglioComunicazioneOS.action?codDettaglioCarnet=34014552"/>
    <hyperlink ref="A168" r:id="rId23" display="https://smartcig.anticorruzione.it/AVCP-SmartCig/preparaDettaglioComunicazioneOS.action?codDettaglioCarnet=33965326"/>
    <hyperlink ref="A169" r:id="rId24" display="https://smartcig.anticorruzione.it/AVCP-SmartCig/preparaDettaglioComunicazioneOS.action?codDettaglioCarnet=33957216"/>
    <hyperlink ref="A170" r:id="rId25" display="https://smartcig.anticorruzione.it/AVCP-SmartCig/preparaDettaglioComunicazioneOS.action?codDettaglioCarnet=35148798"/>
    <hyperlink ref="A171" r:id="rId26" display="https://smartcig.anticorruzione.it/AVCP-SmartCig/preparaDettaglioComunicazioneOS.action?codDettaglioCarnet=35105688"/>
    <hyperlink ref="A172" r:id="rId27" display="https://smartcig.anticorruzione.it/AVCP-SmartCig/preparaDettaglioComunicazioneOS.action?codDettaglioCarnet=35084554"/>
    <hyperlink ref="A173" r:id="rId28" display="https://smartcig.anticorruzione.it/AVCP-SmartCig/preparaDettaglioComunicazioneOS.action?codDettaglioCarnet=35064981"/>
    <hyperlink ref="A174" r:id="rId29" display="https://smartcig.anticorruzione.it/AVCP-SmartCig/preparaDettaglioComunicazioneOS.action?codDettaglioCarnet=34924100"/>
    <hyperlink ref="A175" r:id="rId30" display="https://smartcig.anticorruzione.it/AVCP-SmartCig/preparaDettaglioComunicazioneOS.action?codDettaglioCarnet=34752285"/>
    <hyperlink ref="A176" r:id="rId31" display="https://smartcig.anticorruzione.it/AVCP-SmartCig/preparaDettaglioComunicazioneOS.action?codDettaglioCarnet=34692835"/>
    <hyperlink ref="A177" r:id="rId32" display="https://smartcig.anticorruzione.it/AVCP-SmartCig/preparaDettaglioComunicazioneOS.action?codDettaglioCarnet=34675441"/>
    <hyperlink ref="A178" r:id="rId33" display="https://smartcig.anticorruzione.it/AVCP-SmartCig/preparaDettaglioComunicazioneOS.action?codDettaglioCarnet=34074423"/>
    <hyperlink ref="A179" r:id="rId34" display="https://smartcig.anticorruzione.it/AVCP-SmartCig/preparaDettaglioComunicazioneOS.action?codDettaglioCarnet=34070861"/>
    <hyperlink ref="A180" r:id="rId35" display="https://smartcig.anticorruzione.it/AVCP-SmartCig/preparaDettaglioComunicazioneOS.action?codDettaglioCarnet=31137618"/>
    <hyperlink ref="A181" r:id="rId36" display="https://smartcig.anticorruzione.it/AVCP-SmartCig/preparaDettaglioComunicazioneOS.action?codDettaglioCarnet=31132109"/>
    <hyperlink ref="A182" r:id="rId37" display="https://smartcig.anticorruzione.it/AVCP-SmartCig/preparaDettaglioComunicazioneOS.action?codDettaglioCarnet=30909166"/>
    <hyperlink ref="A183" r:id="rId38" display="https://smartcig.anticorruzione.it/AVCP-SmartCig/preparaDettaglioComunicazioneOS.action?codDettaglioCarnet=30856091"/>
    <hyperlink ref="A184" r:id="rId39" display="https://smartcig.anticorruzione.it/AVCP-SmartCig/preparaDettaglioComunicazioneOS.action?codDettaglioCarnet=30669447"/>
    <hyperlink ref="A185" r:id="rId40" display="https://smartcig.anticorruzione.it/AVCP-SmartCig/preparaDettaglioComunicazioneOS.action?codDettaglioCarnet=30534736"/>
    <hyperlink ref="A186" r:id="rId41" display="https://smartcig.anticorruzione.it/AVCP-SmartCig/preparaDettaglioComunicazioneOS.action?codDettaglioCarnet=30494632"/>
  </hyperlinks>
  <printOptions horizontalCentered="1" verticalCentered="1"/>
  <pageMargins left="0" right="0" top="0.35433070866141736" bottom="0.35433070866141736" header="0.31496062992125984" footer="0.31496062992125984"/>
  <pageSetup paperSize="9" scale="65" orientation="landscape" r:id="rId42"/>
  <headerFooter>
    <oddHeader>&amp;R31/01/2018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Trasparenza 2017</vt:lpstr>
      <vt:lpstr>'Trasparenza 2017'!Titoli_stampa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Liverani</dc:creator>
  <cp:lastModifiedBy>Laura Liverani</cp:lastModifiedBy>
  <cp:lastPrinted>2018-01-31T11:11:11Z</cp:lastPrinted>
  <dcterms:created xsi:type="dcterms:W3CDTF">2018-01-31T09:40:36Z</dcterms:created>
  <dcterms:modified xsi:type="dcterms:W3CDTF">2018-01-31T12:11:46Z</dcterms:modified>
</cp:coreProperties>
</file>